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activeTab="1"/>
  </bookViews>
  <sheets>
    <sheet name="1 смена" sheetId="5" r:id="rId1"/>
    <sheet name="2 смена" sheetId="6" r:id="rId2"/>
  </sheets>
  <calcPr calcId="162913" refMode="R1C1" concurrentCalc="0"/>
</workbook>
</file>

<file path=xl/calcChain.xml><?xml version="1.0" encoding="utf-8"?>
<calcChain xmlns="http://schemas.openxmlformats.org/spreadsheetml/2006/main">
  <c r="C193" i="6" l="1"/>
  <c r="E19" i="6"/>
  <c r="E33" i="6"/>
  <c r="E47" i="6"/>
  <c r="E73" i="6"/>
  <c r="E101" i="6"/>
  <c r="E115" i="6"/>
  <c r="E128" i="6"/>
  <c r="E143" i="6"/>
  <c r="E157" i="6"/>
  <c r="E60" i="6"/>
  <c r="E87" i="6"/>
  <c r="E170" i="6"/>
  <c r="E189" i="6"/>
  <c r="E153" i="6"/>
  <c r="E139" i="6"/>
  <c r="E124" i="6"/>
  <c r="E111" i="6"/>
  <c r="E97" i="6"/>
  <c r="E69" i="6"/>
  <c r="E56" i="6"/>
  <c r="E43" i="6"/>
  <c r="E29" i="6"/>
  <c r="E15" i="6"/>
  <c r="E167" i="6"/>
  <c r="E84" i="6"/>
  <c r="E186" i="6"/>
  <c r="E192" i="6"/>
  <c r="E194" i="6"/>
  <c r="F19" i="6"/>
  <c r="F33" i="6"/>
  <c r="F47" i="6"/>
  <c r="F73" i="6"/>
  <c r="F101" i="6"/>
  <c r="F115" i="6"/>
  <c r="F128" i="6"/>
  <c r="F143" i="6"/>
  <c r="F157" i="6"/>
  <c r="F60" i="6"/>
  <c r="F87" i="6"/>
  <c r="F170" i="6"/>
  <c r="F189" i="6"/>
  <c r="F153" i="6"/>
  <c r="F139" i="6"/>
  <c r="F124" i="6"/>
  <c r="F111" i="6"/>
  <c r="F97" i="6"/>
  <c r="F69" i="6"/>
  <c r="F56" i="6"/>
  <c r="F43" i="6"/>
  <c r="F29" i="6"/>
  <c r="F15" i="6"/>
  <c r="F167" i="6"/>
  <c r="F84" i="6"/>
  <c r="F186" i="6"/>
  <c r="F192" i="6"/>
  <c r="F194" i="6"/>
  <c r="D19" i="6"/>
  <c r="D33" i="6"/>
  <c r="D47" i="6"/>
  <c r="D73" i="6"/>
  <c r="D101" i="6"/>
  <c r="D115" i="6"/>
  <c r="D128" i="6"/>
  <c r="D143" i="6"/>
  <c r="D157" i="6"/>
  <c r="D60" i="6"/>
  <c r="D87" i="6"/>
  <c r="D170" i="6"/>
  <c r="D189" i="6"/>
  <c r="D153" i="6"/>
  <c r="D139" i="6"/>
  <c r="D124" i="6"/>
  <c r="D111" i="6"/>
  <c r="D97" i="6"/>
  <c r="D69" i="6"/>
  <c r="D56" i="6"/>
  <c r="D43" i="6"/>
  <c r="D29" i="6"/>
  <c r="D15" i="6"/>
  <c r="D167" i="6"/>
  <c r="D84" i="6"/>
  <c r="D186" i="6"/>
  <c r="D192" i="6"/>
  <c r="D194" i="6"/>
  <c r="G19" i="6"/>
  <c r="G33" i="6"/>
  <c r="G47" i="6"/>
  <c r="G73" i="6"/>
  <c r="G101" i="6"/>
  <c r="G115" i="6"/>
  <c r="G128" i="6"/>
  <c r="G143" i="6"/>
  <c r="G157" i="6"/>
  <c r="G60" i="6"/>
  <c r="G87" i="6"/>
  <c r="G170" i="6"/>
  <c r="G189" i="6"/>
  <c r="G153" i="6"/>
  <c r="G139" i="6"/>
  <c r="G124" i="6"/>
  <c r="G111" i="6"/>
  <c r="G97" i="6"/>
  <c r="G69" i="6"/>
  <c r="G56" i="6"/>
  <c r="G43" i="6"/>
  <c r="G29" i="6"/>
  <c r="G15" i="6"/>
  <c r="G167" i="6"/>
  <c r="G84" i="6"/>
  <c r="G186" i="6"/>
  <c r="G192" i="6"/>
  <c r="C19" i="6"/>
  <c r="C33" i="6"/>
  <c r="C47" i="6"/>
  <c r="C73" i="6"/>
  <c r="C101" i="6"/>
  <c r="C115" i="6"/>
  <c r="C128" i="6"/>
  <c r="C143" i="6"/>
  <c r="C157" i="6"/>
  <c r="C60" i="6"/>
  <c r="C87" i="6"/>
  <c r="C170" i="6"/>
  <c r="C189" i="6"/>
  <c r="C153" i="6"/>
  <c r="C139" i="6"/>
  <c r="C124" i="6"/>
  <c r="C111" i="6"/>
  <c r="C97" i="6"/>
  <c r="C69" i="6"/>
  <c r="C56" i="6"/>
  <c r="C43" i="6"/>
  <c r="C29" i="6"/>
  <c r="C15" i="6"/>
  <c r="C167" i="6"/>
  <c r="C84" i="6"/>
  <c r="C186" i="6"/>
  <c r="C192" i="6"/>
  <c r="E172" i="5"/>
  <c r="E157" i="5"/>
  <c r="E142" i="5"/>
  <c r="E127" i="5"/>
  <c r="E112" i="5"/>
  <c r="E79" i="5"/>
  <c r="E65" i="5"/>
  <c r="E50" i="5"/>
  <c r="E36" i="5"/>
  <c r="E22" i="5"/>
  <c r="E186" i="5"/>
  <c r="E97" i="5"/>
  <c r="E198" i="5"/>
  <c r="E164" i="5"/>
  <c r="E148" i="5"/>
  <c r="E135" i="5"/>
  <c r="E119" i="5"/>
  <c r="E104" i="5"/>
  <c r="E72" i="5"/>
  <c r="E58" i="5"/>
  <c r="E42" i="5"/>
  <c r="E28" i="5"/>
  <c r="E13" i="5"/>
  <c r="E178" i="5"/>
  <c r="E88" i="5"/>
  <c r="E195" i="5"/>
  <c r="E204" i="5"/>
  <c r="E206" i="5"/>
  <c r="F172" i="5"/>
  <c r="F157" i="5"/>
  <c r="F142" i="5"/>
  <c r="F127" i="5"/>
  <c r="F112" i="5"/>
  <c r="F79" i="5"/>
  <c r="F65" i="5"/>
  <c r="F50" i="5"/>
  <c r="F36" i="5"/>
  <c r="F22" i="5"/>
  <c r="F186" i="5"/>
  <c r="F97" i="5"/>
  <c r="F198" i="5"/>
  <c r="F164" i="5"/>
  <c r="F148" i="5"/>
  <c r="F135" i="5"/>
  <c r="F119" i="5"/>
  <c r="F104" i="5"/>
  <c r="F72" i="5"/>
  <c r="F58" i="5"/>
  <c r="F42" i="5"/>
  <c r="F28" i="5"/>
  <c r="F13" i="5"/>
  <c r="F178" i="5"/>
  <c r="F88" i="5"/>
  <c r="F195" i="5"/>
  <c r="F204" i="5"/>
  <c r="F206" i="5"/>
  <c r="D172" i="5"/>
  <c r="D157" i="5"/>
  <c r="D142" i="5"/>
  <c r="D127" i="5"/>
  <c r="D112" i="5"/>
  <c r="D79" i="5"/>
  <c r="D65" i="5"/>
  <c r="D50" i="5"/>
  <c r="D36" i="5"/>
  <c r="D22" i="5"/>
  <c r="D186" i="5"/>
  <c r="D97" i="5"/>
  <c r="D198" i="5"/>
  <c r="D164" i="5"/>
  <c r="D148" i="5"/>
  <c r="D135" i="5"/>
  <c r="D119" i="5"/>
  <c r="D104" i="5"/>
  <c r="D72" i="5"/>
  <c r="D58" i="5"/>
  <c r="D42" i="5"/>
  <c r="D28" i="5"/>
  <c r="D13" i="5"/>
  <c r="D178" i="5"/>
  <c r="D88" i="5"/>
  <c r="D195" i="5"/>
  <c r="D204" i="5"/>
  <c r="D206" i="5"/>
  <c r="C172" i="5"/>
  <c r="C157" i="5"/>
  <c r="C142" i="5"/>
  <c r="C127" i="5"/>
  <c r="C112" i="5"/>
  <c r="C79" i="5"/>
  <c r="C65" i="5"/>
  <c r="C50" i="5"/>
  <c r="C36" i="5"/>
  <c r="C22" i="5"/>
  <c r="C186" i="5"/>
  <c r="C97" i="5"/>
  <c r="C198" i="5"/>
  <c r="C164" i="5"/>
  <c r="C148" i="5"/>
  <c r="C135" i="5"/>
  <c r="C119" i="5"/>
  <c r="C104" i="5"/>
  <c r="C72" i="5"/>
  <c r="C58" i="5"/>
  <c r="C42" i="5"/>
  <c r="C28" i="5"/>
  <c r="C13" i="5"/>
  <c r="C178" i="5"/>
  <c r="C88" i="5"/>
  <c r="C195" i="5"/>
  <c r="C204" i="5"/>
  <c r="G172" i="5"/>
  <c r="G164" i="5"/>
  <c r="G157" i="5"/>
  <c r="G148" i="5"/>
  <c r="G142" i="5"/>
  <c r="G135" i="5"/>
  <c r="G127" i="5"/>
  <c r="G119" i="5"/>
  <c r="G112" i="5"/>
  <c r="G104" i="5"/>
  <c r="G72" i="5"/>
  <c r="G65" i="5"/>
  <c r="G58" i="5"/>
  <c r="G42" i="5"/>
  <c r="G36" i="5"/>
  <c r="G28" i="5"/>
  <c r="G13" i="5"/>
  <c r="D178" i="6"/>
  <c r="D177" i="6"/>
  <c r="E20" i="6"/>
  <c r="E34" i="6"/>
  <c r="E48" i="6"/>
  <c r="E61" i="6"/>
  <c r="E74" i="6"/>
  <c r="E88" i="6"/>
  <c r="E102" i="6"/>
  <c r="E116" i="6"/>
  <c r="E129" i="6"/>
  <c r="E144" i="6"/>
  <c r="E158" i="6"/>
  <c r="E171" i="6"/>
  <c r="E172" i="6"/>
  <c r="E173" i="6"/>
  <c r="F20" i="6"/>
  <c r="F34" i="6"/>
  <c r="F48" i="6"/>
  <c r="F61" i="6"/>
  <c r="F74" i="6"/>
  <c r="F88" i="6"/>
  <c r="F102" i="6"/>
  <c r="F116" i="6"/>
  <c r="F129" i="6"/>
  <c r="F144" i="6"/>
  <c r="F158" i="6"/>
  <c r="F171" i="6"/>
  <c r="F172" i="6"/>
  <c r="F173" i="6"/>
  <c r="G20" i="6"/>
  <c r="G34" i="6"/>
  <c r="G48" i="6"/>
  <c r="G61" i="6"/>
  <c r="G74" i="6"/>
  <c r="G88" i="6"/>
  <c r="G102" i="6"/>
  <c r="G116" i="6"/>
  <c r="G129" i="6"/>
  <c r="G144" i="6"/>
  <c r="G158" i="6"/>
  <c r="G171" i="6"/>
  <c r="G172" i="6"/>
  <c r="G173" i="6"/>
  <c r="D20" i="6"/>
  <c r="D34" i="6"/>
  <c r="D48" i="6"/>
  <c r="D61" i="6"/>
  <c r="D74" i="6"/>
  <c r="D88" i="6"/>
  <c r="D102" i="6"/>
  <c r="D116" i="6"/>
  <c r="D129" i="6"/>
  <c r="D144" i="6"/>
  <c r="D158" i="6"/>
  <c r="D171" i="6"/>
  <c r="D172" i="6"/>
  <c r="D173" i="6"/>
  <c r="C20" i="6"/>
  <c r="C34" i="6"/>
  <c r="C48" i="6"/>
  <c r="C61" i="6"/>
  <c r="C74" i="6"/>
  <c r="C88" i="6"/>
  <c r="C102" i="6"/>
  <c r="C116" i="6"/>
  <c r="C129" i="6"/>
  <c r="C144" i="6"/>
  <c r="C158" i="6"/>
  <c r="C171" i="6"/>
  <c r="C172" i="6"/>
  <c r="C173" i="6"/>
  <c r="G22" i="5"/>
  <c r="G50" i="5"/>
  <c r="G79" i="5"/>
  <c r="G97" i="5"/>
  <c r="G186" i="5"/>
  <c r="G198" i="5"/>
  <c r="G88" i="5"/>
  <c r="G178" i="5"/>
  <c r="G195" i="5"/>
  <c r="E23" i="5"/>
  <c r="E37" i="5"/>
  <c r="E51" i="5"/>
  <c r="E66" i="5"/>
  <c r="E80" i="5"/>
  <c r="E98" i="5"/>
  <c r="E113" i="5"/>
  <c r="E128" i="5"/>
  <c r="E143" i="5"/>
  <c r="E158" i="5"/>
  <c r="E173" i="5"/>
  <c r="E187" i="5"/>
  <c r="E188" i="5"/>
  <c r="E189" i="5"/>
  <c r="F23" i="5"/>
  <c r="F37" i="5"/>
  <c r="F51" i="5"/>
  <c r="F66" i="5"/>
  <c r="F80" i="5"/>
  <c r="F98" i="5"/>
  <c r="F113" i="5"/>
  <c r="F128" i="5"/>
  <c r="F143" i="5"/>
  <c r="F158" i="5"/>
  <c r="F173" i="5"/>
  <c r="F187" i="5"/>
  <c r="F188" i="5"/>
  <c r="F189" i="5"/>
  <c r="G23" i="5"/>
  <c r="G37" i="5"/>
  <c r="G51" i="5"/>
  <c r="G66" i="5"/>
  <c r="G80" i="5"/>
  <c r="G98" i="5"/>
  <c r="G113" i="5"/>
  <c r="G128" i="5"/>
  <c r="G143" i="5"/>
  <c r="G158" i="5"/>
  <c r="G173" i="5"/>
  <c r="G187" i="5"/>
  <c r="G188" i="5"/>
  <c r="G189" i="5"/>
  <c r="D23" i="5"/>
  <c r="D37" i="5"/>
  <c r="D51" i="5"/>
  <c r="D66" i="5"/>
  <c r="D80" i="5"/>
  <c r="D98" i="5"/>
  <c r="D113" i="5"/>
  <c r="D128" i="5"/>
  <c r="D143" i="5"/>
  <c r="D158" i="5"/>
  <c r="D173" i="5"/>
  <c r="D187" i="5"/>
  <c r="D188" i="5"/>
  <c r="D189" i="5"/>
  <c r="C23" i="5"/>
  <c r="C37" i="5"/>
  <c r="C51" i="5"/>
  <c r="C66" i="5"/>
  <c r="C80" i="5"/>
  <c r="C98" i="5"/>
  <c r="C113" i="5"/>
  <c r="C128" i="5"/>
  <c r="C143" i="5"/>
  <c r="C158" i="5"/>
  <c r="C173" i="5"/>
  <c r="C187" i="5"/>
  <c r="C188" i="5"/>
  <c r="C189" i="5"/>
  <c r="G194" i="6"/>
  <c r="G191" i="6"/>
  <c r="G188" i="6"/>
  <c r="D179" i="6"/>
  <c r="C179" i="6"/>
  <c r="G204" i="5"/>
  <c r="G206" i="5"/>
  <c r="G200" i="5"/>
  <c r="G197" i="5"/>
</calcChain>
</file>

<file path=xl/sharedStrings.xml><?xml version="1.0" encoding="utf-8"?>
<sst xmlns="http://schemas.openxmlformats.org/spreadsheetml/2006/main" count="588" uniqueCount="163">
  <si>
    <t>Прием пищи</t>
  </si>
  <si>
    <t>Наименование блюда</t>
  </si>
  <si>
    <t>Вес блюда</t>
  </si>
  <si>
    <t>Возрастная категория:</t>
  </si>
  <si>
    <t>Неделя 1 День 1</t>
  </si>
  <si>
    <t>ЗАВТРАК</t>
  </si>
  <si>
    <t>Фрукт свежий ,  сезонный</t>
  </si>
  <si>
    <t>Чай с сахаром</t>
  </si>
  <si>
    <t>ИТОГО ЗА ЗАВТРАК</t>
  </si>
  <si>
    <t>Свекольник</t>
  </si>
  <si>
    <t>Макаронные изделия отварные</t>
  </si>
  <si>
    <t>Компот из смеси сухофруктов</t>
  </si>
  <si>
    <t>Хлеб ржаной</t>
  </si>
  <si>
    <t>ИТОГО ЗА ОБЕД</t>
  </si>
  <si>
    <t>ПОЛДНИК</t>
  </si>
  <si>
    <t>Кисель витаминизированный</t>
  </si>
  <si>
    <t>Пирожки печеные из сдобного теста с капустным фаршем</t>
  </si>
  <si>
    <t>ИТОГО ЗА ПОЛДНИК</t>
  </si>
  <si>
    <t>ИТОГО ЗА ДЕНЬ:</t>
  </si>
  <si>
    <t>День 2</t>
  </si>
  <si>
    <t>Каша гречневая рассыпчатая</t>
  </si>
  <si>
    <t>Кисломолочный продукт</t>
  </si>
  <si>
    <t>День 3</t>
  </si>
  <si>
    <t>Батон нарезной</t>
  </si>
  <si>
    <t>Сыр твердый порциями</t>
  </si>
  <si>
    <t>Масло сливочное</t>
  </si>
  <si>
    <t>Напиток из шиповника</t>
  </si>
  <si>
    <t>Компот из замороженной ягоды</t>
  </si>
  <si>
    <t>День 4</t>
  </si>
  <si>
    <t>Суп картофельный с макаронными изделиями на курином бульоне</t>
  </si>
  <si>
    <t>Каша из гороха с маслом</t>
  </si>
  <si>
    <t>Сок фруктовый, плодовый, ягодный , томатный</t>
  </si>
  <si>
    <t>День 5</t>
  </si>
  <si>
    <t>Пирожки печеные из сдобного теста с картофелем</t>
  </si>
  <si>
    <t>День 8</t>
  </si>
  <si>
    <t>День 9</t>
  </si>
  <si>
    <t>Каша из хлопьев овсяных "Геркулес" жидкая</t>
  </si>
  <si>
    <t>День 10</t>
  </si>
  <si>
    <t>Макаронные изделия, запеченные с сыром</t>
  </si>
  <si>
    <t>ИТОГО ЗА ВЕСЬ ПЕРИОД:</t>
  </si>
  <si>
    <t>СРЕДНЕЕ ЗНАЧЕНИЕ ЗА ПЕРИОД:</t>
  </si>
  <si>
    <t xml:space="preserve">Выход, гр </t>
  </si>
  <si>
    <t xml:space="preserve">обед </t>
  </si>
  <si>
    <t xml:space="preserve">полдник </t>
  </si>
  <si>
    <t>Завтрак</t>
  </si>
  <si>
    <t>Полдник</t>
  </si>
  <si>
    <t>Энергетическая ценность (ккал)</t>
  </si>
  <si>
    <t>Б</t>
  </si>
  <si>
    <t>Ж</t>
  </si>
  <si>
    <t>У</t>
  </si>
  <si>
    <t>Пищевые вещества (г)</t>
  </si>
  <si>
    <t>№ рецептур</t>
  </si>
  <si>
    <t>пр</t>
  </si>
  <si>
    <t>Распределение ЭЦ в завтрак при норме 20-25%</t>
  </si>
  <si>
    <t xml:space="preserve">Обед </t>
  </si>
  <si>
    <t>Распределение ЭЦ в обед при норме 30-35%</t>
  </si>
  <si>
    <t>Средняя всего за день</t>
  </si>
  <si>
    <t>Распределение ЭЦ в полдник при норме 10-15%</t>
  </si>
  <si>
    <t>Каша молочная"Дружба"</t>
  </si>
  <si>
    <t>ООО" БОЛЬШАЯ ПЕРЕМЕНА"</t>
  </si>
  <si>
    <t>Суп картофельный с бобовыми на м/к бульоне</t>
  </si>
  <si>
    <t>Щи из свежей капусты с картофелем на м/к бульоне</t>
  </si>
  <si>
    <t>Плов из отварной птицы (160/80)</t>
  </si>
  <si>
    <t>Плюшка Московская</t>
  </si>
  <si>
    <t xml:space="preserve">Пирожки печеные из дрожжевого теста с яблочным фаршем </t>
  </si>
  <si>
    <t>Пирог морковный</t>
  </si>
  <si>
    <t>ОБЕД</t>
  </si>
  <si>
    <t>Печенье</t>
  </si>
  <si>
    <t>Огурцы солёные</t>
  </si>
  <si>
    <t>Суп картофельный с бобовыми на курином бульоне</t>
  </si>
  <si>
    <t>Тефтели куриные</t>
  </si>
  <si>
    <t>Соус томатный</t>
  </si>
  <si>
    <t>Хлеб пшеничный витаминизированный</t>
  </si>
  <si>
    <t>Напиток из вишни</t>
  </si>
  <si>
    <t>Каша манная вязкая</t>
  </si>
  <si>
    <t>Булочка с корицей</t>
  </si>
  <si>
    <t>Чай с лимоном и сахаром</t>
  </si>
  <si>
    <t>Икра кабачковая (промышленного производства)</t>
  </si>
  <si>
    <t>Пюре картофельное</t>
  </si>
  <si>
    <t>Напиток с чёрной смородиной</t>
  </si>
  <si>
    <t>Свекла отварная</t>
  </si>
  <si>
    <t>Напиток витаминизированный</t>
  </si>
  <si>
    <t>Булочка с кокосовой стружкой</t>
  </si>
  <si>
    <t>Суп картофельный с рисом на курином бульоне</t>
  </si>
  <si>
    <t>Митбол куриный</t>
  </si>
  <si>
    <t>Чай с клубникой и сахаром</t>
  </si>
  <si>
    <t>Морковь отварная</t>
  </si>
  <si>
    <t>Булочка с сахаром</t>
  </si>
  <si>
    <t>Икра свекольная</t>
  </si>
  <si>
    <t>Рогалик со сгущёнкой</t>
  </si>
  <si>
    <t>Джем</t>
  </si>
  <si>
    <t>Борщ с капустой и картофелем на курином бульоне</t>
  </si>
  <si>
    <t>Соус Болоньезе</t>
  </si>
  <si>
    <t>Спагетти отварные с маслом</t>
  </si>
  <si>
    <t>Брецель</t>
  </si>
  <si>
    <t>Каша пшённая молочная жидкая</t>
  </si>
  <si>
    <t>102.1</t>
  </si>
  <si>
    <t>Рис отварной</t>
  </si>
  <si>
    <t>Рассольник ленинградский на курином бульоне</t>
  </si>
  <si>
    <t>Омлет с зелёным горошком</t>
  </si>
  <si>
    <t>Булочка с кунжутом</t>
  </si>
  <si>
    <t>Голубцы ленивые</t>
  </si>
  <si>
    <t>Щи из свежей капусты с картофелем на курином бульоне</t>
  </si>
  <si>
    <t>Норма среднего значения суммарного объёма блюд по СанПиН 2.3/2.4.3590-20 Приложение N 10 Таблица 1, Таблица 3</t>
  </si>
  <si>
    <t>Фактиче-е значение суммарного объёма блюд по меню гр</t>
  </si>
  <si>
    <t>Итого за день</t>
  </si>
  <si>
    <t>Рекомендуемая величина</t>
  </si>
  <si>
    <t>Суп-лапша на м/к бульоне</t>
  </si>
  <si>
    <t>Котлета куриная</t>
  </si>
  <si>
    <t>Рыба под маринадом (70/30)</t>
  </si>
  <si>
    <t>Запеканка из творога с ягодным соусом (200/50)</t>
  </si>
  <si>
    <t>Плов мясной (200/80)</t>
  </si>
  <si>
    <t>Гуляш из отварного мяса (60/40)</t>
  </si>
  <si>
    <t>Жаркое из птицы (200/80)</t>
  </si>
  <si>
    <t>544-680</t>
  </si>
  <si>
    <t>272-408</t>
  </si>
  <si>
    <t xml:space="preserve"> День 6</t>
  </si>
  <si>
    <t>Неделя 2 День 7</t>
  </si>
  <si>
    <t>День 11</t>
  </si>
  <si>
    <t>День 12</t>
  </si>
  <si>
    <t>Морковь туш-я с курагой</t>
  </si>
  <si>
    <t>День 6</t>
  </si>
  <si>
    <t>Блинчики дрожжевые со сгущёным молоком (120/30)</t>
  </si>
  <si>
    <t>ОВЗ (от 12 лет и старше)</t>
  </si>
  <si>
    <t>511.2</t>
  </si>
  <si>
    <t>155.3</t>
  </si>
  <si>
    <t>РЦ 10.86</t>
  </si>
  <si>
    <t>Рагу из птицы (200/80)</t>
  </si>
  <si>
    <t>564.3</t>
  </si>
  <si>
    <t>142.1</t>
  </si>
  <si>
    <t>564.1</t>
  </si>
  <si>
    <t>407.2</t>
  </si>
  <si>
    <t>564.2</t>
  </si>
  <si>
    <t xml:space="preserve">Каша пшеничная </t>
  </si>
  <si>
    <t>18-22,5</t>
  </si>
  <si>
    <t>18,4-23</t>
  </si>
  <si>
    <t>76,6-95,75</t>
  </si>
  <si>
    <t>27-31,5</t>
  </si>
  <si>
    <t>27,6-32,2</t>
  </si>
  <si>
    <t>114,9-134,05</t>
  </si>
  <si>
    <t>Масса порции нетто гр</t>
  </si>
  <si>
    <t>белки, гр</t>
  </si>
  <si>
    <t>жиры, гр</t>
  </si>
  <si>
    <t>углеводы,гр</t>
  </si>
  <si>
    <t>Энергетическая ценность Ккал</t>
  </si>
  <si>
    <t>Суточная потребность в пищевых веществах</t>
  </si>
  <si>
    <t>45-54</t>
  </si>
  <si>
    <t>46-55,2</t>
  </si>
  <si>
    <t>191,5-229,8</t>
  </si>
  <si>
    <t>Распределение ЭЦ в завтрак,обед при норме 50-60%</t>
  </si>
  <si>
    <t>1260-1632</t>
  </si>
  <si>
    <t>816-952</t>
  </si>
  <si>
    <t>Информация о пищевой, энергетической ценности меню за 12 дней</t>
  </si>
  <si>
    <t>Распределение ЭЦ в обед, полдник при норме 40-50%</t>
  </si>
  <si>
    <t>9-13,5</t>
  </si>
  <si>
    <t>9,2-13,8</t>
  </si>
  <si>
    <t>38,3-57,45</t>
  </si>
  <si>
    <t>36-45</t>
  </si>
  <si>
    <t>36,8-46</t>
  </si>
  <si>
    <t>153,2-191,5</t>
  </si>
  <si>
    <t>1088-1360</t>
  </si>
  <si>
    <t>511.1</t>
  </si>
  <si>
    <t>543.1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</si>
</sst>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i/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sz val="10"/>
      <color rgb="FF0070C0"/>
      <name val="Arial Cyr"/>
      <charset val="204"/>
    </font>
    <font>
      <b/>
      <i/>
      <sz val="10"/>
      <color rgb="FF00B0F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9" fontId="0" fillId="0" borderId="3" xfId="0" applyNumberFormat="1" applyFont="1" applyBorder="1"/>
    <xf numFmtId="9" fontId="0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3" xfId="0" applyFont="1" applyFill="1" applyBorder="1"/>
    <xf numFmtId="2" fontId="0" fillId="3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top"/>
    </xf>
    <xf numFmtId="0" fontId="3" fillId="2" borderId="4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right" wrapText="1"/>
    </xf>
    <xf numFmtId="0" fontId="0" fillId="2" borderId="3" xfId="0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0" fontId="1" fillId="2" borderId="6" xfId="0" applyFont="1" applyFill="1" applyBorder="1" applyAlignment="1"/>
    <xf numFmtId="0" fontId="1" fillId="2" borderId="1" xfId="0" applyFont="1" applyFill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5" fillId="2" borderId="3" xfId="0" applyFont="1" applyFill="1" applyBorder="1"/>
    <xf numFmtId="0" fontId="6" fillId="2" borderId="3" xfId="0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2" fillId="0" borderId="2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9" fontId="0" fillId="0" borderId="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1" fillId="0" borderId="3" xfId="0" applyNumberFormat="1" applyFont="1" applyBorder="1" applyAlignment="1">
      <alignment horizontal="left" vertical="top" wrapText="1"/>
    </xf>
    <xf numFmtId="1" fontId="1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7"/>
  <sheetViews>
    <sheetView zoomScaleNormal="100" workbookViewId="0">
      <selection activeCell="B40" sqref="B40:H40"/>
    </sheetView>
  </sheetViews>
  <sheetFormatPr defaultRowHeight="13.2" x14ac:dyDescent="0.25"/>
  <cols>
    <col min="1" max="1" width="12" style="9" customWidth="1"/>
    <col min="2" max="2" width="59.109375" style="6" customWidth="1"/>
    <col min="3" max="3" width="10.6640625" style="11" customWidth="1"/>
    <col min="4" max="4" width="10.88671875" style="21" customWidth="1"/>
    <col min="5" max="5" width="9.44140625" style="21" customWidth="1"/>
    <col min="6" max="6" width="10.88671875" style="21" customWidth="1"/>
    <col min="7" max="7" width="11.44140625" style="21" customWidth="1"/>
    <col min="8" max="8" width="10.6640625" style="30" customWidth="1"/>
  </cols>
  <sheetData>
    <row r="1" spans="1:8" x14ac:dyDescent="0.25">
      <c r="B1" s="40" t="s">
        <v>59</v>
      </c>
    </row>
    <row r="2" spans="1:8" s="1" customFormat="1" ht="26.4" x14ac:dyDescent="0.25">
      <c r="A2" s="7" t="s">
        <v>3</v>
      </c>
      <c r="B2" s="1" t="s">
        <v>123</v>
      </c>
      <c r="C2" s="2"/>
      <c r="D2" s="20"/>
      <c r="E2" s="20"/>
      <c r="F2" s="20"/>
      <c r="G2" s="20"/>
      <c r="H2" s="31"/>
    </row>
    <row r="3" spans="1:8" s="1" customFormat="1" ht="16.5" customHeight="1" x14ac:dyDescent="0.25">
      <c r="A3" s="8"/>
      <c r="C3" s="2"/>
      <c r="D3" s="20"/>
      <c r="E3" s="20"/>
      <c r="F3" s="20"/>
      <c r="G3" s="20"/>
      <c r="H3" s="31"/>
    </row>
    <row r="4" spans="1:8" s="3" customFormat="1" ht="38.25" customHeight="1" x14ac:dyDescent="0.25">
      <c r="A4" s="118" t="s">
        <v>0</v>
      </c>
      <c r="B4" s="113" t="s">
        <v>1</v>
      </c>
      <c r="C4" s="119" t="s">
        <v>2</v>
      </c>
      <c r="D4" s="113" t="s">
        <v>50</v>
      </c>
      <c r="E4" s="113"/>
      <c r="F4" s="113"/>
      <c r="G4" s="113" t="s">
        <v>46</v>
      </c>
      <c r="H4" s="114" t="s">
        <v>51</v>
      </c>
    </row>
    <row r="5" spans="1:8" s="4" customFormat="1" ht="13.5" customHeight="1" x14ac:dyDescent="0.25">
      <c r="A5" s="118"/>
      <c r="B5" s="113"/>
      <c r="C5" s="119"/>
      <c r="D5" s="70" t="s">
        <v>47</v>
      </c>
      <c r="E5" s="70" t="s">
        <v>48</v>
      </c>
      <c r="F5" s="70" t="s">
        <v>49</v>
      </c>
      <c r="G5" s="113"/>
      <c r="H5" s="114"/>
    </row>
    <row r="6" spans="1:8" s="5" customFormat="1" ht="12.75" customHeight="1" x14ac:dyDescent="0.25">
      <c r="A6" s="115" t="s">
        <v>4</v>
      </c>
      <c r="B6" s="115"/>
      <c r="C6" s="115"/>
      <c r="D6" s="115"/>
      <c r="E6" s="115"/>
      <c r="F6" s="115"/>
      <c r="G6" s="115"/>
      <c r="H6" s="115"/>
    </row>
    <row r="7" spans="1:8" ht="12.75" customHeight="1" x14ac:dyDescent="0.25">
      <c r="A7" s="116" t="s">
        <v>5</v>
      </c>
      <c r="B7" s="18" t="s">
        <v>58</v>
      </c>
      <c r="C7" s="19">
        <v>250</v>
      </c>
      <c r="D7" s="22">
        <v>11.59</v>
      </c>
      <c r="E7" s="22">
        <v>5.96</v>
      </c>
      <c r="F7" s="22">
        <v>26.7</v>
      </c>
      <c r="G7" s="22">
        <v>231.63</v>
      </c>
      <c r="H7" s="27">
        <v>260</v>
      </c>
    </row>
    <row r="8" spans="1:8" x14ac:dyDescent="0.25">
      <c r="A8" s="117"/>
      <c r="B8" s="16" t="s">
        <v>23</v>
      </c>
      <c r="C8" s="17">
        <v>40</v>
      </c>
      <c r="D8" s="22">
        <v>3</v>
      </c>
      <c r="E8" s="22">
        <v>1</v>
      </c>
      <c r="F8" s="22">
        <v>20.8</v>
      </c>
      <c r="G8" s="22">
        <v>108</v>
      </c>
      <c r="H8" s="27" t="s">
        <v>52</v>
      </c>
    </row>
    <row r="9" spans="1:8" x14ac:dyDescent="0.25">
      <c r="A9" s="117"/>
      <c r="B9" s="16" t="s">
        <v>25</v>
      </c>
      <c r="C9" s="17">
        <v>10</v>
      </c>
      <c r="D9" s="22">
        <v>0.13</v>
      </c>
      <c r="E9" s="22">
        <v>6.15</v>
      </c>
      <c r="F9" s="22">
        <v>0.17</v>
      </c>
      <c r="G9" s="22">
        <v>56.6</v>
      </c>
      <c r="H9" s="27">
        <v>105</v>
      </c>
    </row>
    <row r="10" spans="1:8" x14ac:dyDescent="0.25">
      <c r="A10" s="117"/>
      <c r="B10" s="16" t="s">
        <v>24</v>
      </c>
      <c r="C10" s="17">
        <v>10</v>
      </c>
      <c r="D10" s="22">
        <v>2.6</v>
      </c>
      <c r="E10" s="22">
        <v>2.65</v>
      </c>
      <c r="F10" s="22">
        <v>0.35</v>
      </c>
      <c r="G10" s="22">
        <v>35.56</v>
      </c>
      <c r="H10" s="27">
        <v>100</v>
      </c>
    </row>
    <row r="11" spans="1:8" x14ac:dyDescent="0.25">
      <c r="A11" s="117"/>
      <c r="B11" s="16" t="s">
        <v>7</v>
      </c>
      <c r="C11" s="17">
        <v>200</v>
      </c>
      <c r="D11" s="22">
        <v>0.2</v>
      </c>
      <c r="E11" s="22">
        <v>0.06</v>
      </c>
      <c r="F11" s="22">
        <v>7.06</v>
      </c>
      <c r="G11" s="22">
        <v>28.04</v>
      </c>
      <c r="H11" s="27">
        <v>143</v>
      </c>
    </row>
    <row r="12" spans="1:8" x14ac:dyDescent="0.25">
      <c r="A12" s="117"/>
      <c r="B12" s="25" t="s">
        <v>67</v>
      </c>
      <c r="C12" s="17">
        <v>40</v>
      </c>
      <c r="D12" s="22">
        <v>3</v>
      </c>
      <c r="E12" s="22">
        <v>4.72</v>
      </c>
      <c r="F12" s="22">
        <v>29.96</v>
      </c>
      <c r="G12" s="22">
        <v>166.84</v>
      </c>
      <c r="H12" s="27" t="s">
        <v>52</v>
      </c>
    </row>
    <row r="13" spans="1:8" s="5" customFormat="1" x14ac:dyDescent="0.25">
      <c r="A13" s="103" t="s">
        <v>8</v>
      </c>
      <c r="B13" s="83"/>
      <c r="C13" s="75">
        <f>SUM(C7:C12)</f>
        <v>550</v>
      </c>
      <c r="D13" s="75">
        <f>SUM(D7:D12)</f>
        <v>20.52</v>
      </c>
      <c r="E13" s="75">
        <f>SUM(E7:E12)</f>
        <v>20.54</v>
      </c>
      <c r="F13" s="75">
        <f>SUM(F7:F12)</f>
        <v>85.04</v>
      </c>
      <c r="G13" s="75">
        <f>SUM(G7:G12)</f>
        <v>626.67000000000007</v>
      </c>
      <c r="H13" s="28"/>
    </row>
    <row r="14" spans="1:8" s="5" customFormat="1" x14ac:dyDescent="0.25">
      <c r="A14" s="91" t="s">
        <v>66</v>
      </c>
      <c r="B14" s="49" t="s">
        <v>68</v>
      </c>
      <c r="C14" s="37">
        <v>100</v>
      </c>
      <c r="D14" s="37">
        <v>0.8</v>
      </c>
      <c r="E14" s="37">
        <v>0.1</v>
      </c>
      <c r="F14" s="37">
        <v>1.7</v>
      </c>
      <c r="G14" s="37">
        <v>13</v>
      </c>
      <c r="H14" s="27" t="s">
        <v>52</v>
      </c>
    </row>
    <row r="15" spans="1:8" x14ac:dyDescent="0.25">
      <c r="A15" s="92"/>
      <c r="B15" s="16" t="s">
        <v>69</v>
      </c>
      <c r="C15" s="17">
        <v>250</v>
      </c>
      <c r="D15" s="22">
        <v>2.75</v>
      </c>
      <c r="E15" s="22">
        <v>5.75</v>
      </c>
      <c r="F15" s="22">
        <v>19.53</v>
      </c>
      <c r="G15" s="22">
        <v>153.65</v>
      </c>
      <c r="H15" s="27" t="s">
        <v>96</v>
      </c>
    </row>
    <row r="16" spans="1:8" x14ac:dyDescent="0.25">
      <c r="A16" s="92"/>
      <c r="B16" s="16" t="s">
        <v>70</v>
      </c>
      <c r="C16" s="17">
        <v>100</v>
      </c>
      <c r="D16" s="22">
        <v>12.7</v>
      </c>
      <c r="E16" s="22">
        <v>16.77</v>
      </c>
      <c r="F16" s="22">
        <v>19.29</v>
      </c>
      <c r="G16" s="22">
        <v>256.61</v>
      </c>
      <c r="H16" s="27">
        <v>390</v>
      </c>
    </row>
    <row r="17" spans="1:8" x14ac:dyDescent="0.25">
      <c r="A17" s="92"/>
      <c r="B17" s="16" t="s">
        <v>71</v>
      </c>
      <c r="C17" s="17">
        <v>20</v>
      </c>
      <c r="D17" s="22">
        <v>0.12</v>
      </c>
      <c r="E17" s="22">
        <v>0.75</v>
      </c>
      <c r="F17" s="22">
        <v>1.07</v>
      </c>
      <c r="G17" s="22">
        <v>11.5</v>
      </c>
      <c r="H17" s="27">
        <v>453</v>
      </c>
    </row>
    <row r="18" spans="1:8" x14ac:dyDescent="0.25">
      <c r="A18" s="92"/>
      <c r="B18" s="16" t="s">
        <v>10</v>
      </c>
      <c r="C18" s="17">
        <v>180</v>
      </c>
      <c r="D18" s="22">
        <v>6.95</v>
      </c>
      <c r="E18" s="22">
        <v>3.49</v>
      </c>
      <c r="F18" s="22">
        <v>42.66</v>
      </c>
      <c r="G18" s="22">
        <v>229.68</v>
      </c>
      <c r="H18" s="27">
        <v>291</v>
      </c>
    </row>
    <row r="19" spans="1:8" x14ac:dyDescent="0.25">
      <c r="A19" s="92"/>
      <c r="B19" s="16" t="s">
        <v>11</v>
      </c>
      <c r="C19" s="17">
        <v>200</v>
      </c>
      <c r="D19" s="22">
        <v>0.08</v>
      </c>
      <c r="E19" s="22">
        <v>0</v>
      </c>
      <c r="F19" s="22">
        <v>10.62</v>
      </c>
      <c r="G19" s="22">
        <v>40.44</v>
      </c>
      <c r="H19" s="27">
        <v>508</v>
      </c>
    </row>
    <row r="20" spans="1:8" x14ac:dyDescent="0.25">
      <c r="A20" s="92"/>
      <c r="B20" s="16" t="s">
        <v>72</v>
      </c>
      <c r="C20" s="17">
        <v>30</v>
      </c>
      <c r="D20" s="22">
        <v>1.98</v>
      </c>
      <c r="E20" s="22">
        <v>0.27</v>
      </c>
      <c r="F20" s="22">
        <v>11.4</v>
      </c>
      <c r="G20" s="22">
        <v>59.7</v>
      </c>
      <c r="H20" s="27" t="s">
        <v>52</v>
      </c>
    </row>
    <row r="21" spans="1:8" x14ac:dyDescent="0.25">
      <c r="A21" s="93"/>
      <c r="B21" s="16" t="s">
        <v>12</v>
      </c>
      <c r="C21" s="17">
        <v>30</v>
      </c>
      <c r="D21" s="22">
        <v>1.98</v>
      </c>
      <c r="E21" s="22">
        <v>0.36</v>
      </c>
      <c r="F21" s="22">
        <v>10.02</v>
      </c>
      <c r="G21" s="22">
        <v>52.2</v>
      </c>
      <c r="H21" s="27" t="s">
        <v>52</v>
      </c>
    </row>
    <row r="22" spans="1:8" s="5" customFormat="1" x14ac:dyDescent="0.25">
      <c r="A22" s="103" t="s">
        <v>13</v>
      </c>
      <c r="B22" s="83"/>
      <c r="C22" s="69">
        <f>SUM(C14:C21)</f>
        <v>910</v>
      </c>
      <c r="D22" s="23">
        <f>SUM(D14:D21)</f>
        <v>27.36</v>
      </c>
      <c r="E22" s="23">
        <f t="shared" ref="E22:G22" si="0">SUM(E14:E21)</f>
        <v>27.49</v>
      </c>
      <c r="F22" s="23">
        <f t="shared" si="0"/>
        <v>116.29</v>
      </c>
      <c r="G22" s="74">
        <f t="shared" si="0"/>
        <v>816.7800000000002</v>
      </c>
      <c r="H22" s="28"/>
    </row>
    <row r="23" spans="1:8" s="5" customFormat="1" ht="13.8" thickBot="1" x14ac:dyDescent="0.3">
      <c r="A23" s="104" t="s">
        <v>18</v>
      </c>
      <c r="B23" s="94"/>
      <c r="C23" s="10">
        <f>C22+C13</f>
        <v>1460</v>
      </c>
      <c r="D23" s="10">
        <f t="shared" ref="D23:G23" si="1">D22+D13</f>
        <v>47.879999999999995</v>
      </c>
      <c r="E23" s="10">
        <f t="shared" si="1"/>
        <v>48.03</v>
      </c>
      <c r="F23" s="10">
        <f t="shared" si="1"/>
        <v>201.33</v>
      </c>
      <c r="G23" s="10">
        <f t="shared" si="1"/>
        <v>1443.4500000000003</v>
      </c>
      <c r="H23" s="32"/>
    </row>
    <row r="24" spans="1:8" s="5" customFormat="1" x14ac:dyDescent="0.25">
      <c r="A24" s="109" t="s">
        <v>19</v>
      </c>
      <c r="B24" s="101"/>
      <c r="C24" s="110"/>
      <c r="D24" s="110"/>
      <c r="E24" s="110"/>
      <c r="F24" s="110"/>
      <c r="G24" s="110"/>
      <c r="H24" s="102"/>
    </row>
    <row r="25" spans="1:8" x14ac:dyDescent="0.25">
      <c r="A25" s="111" t="s">
        <v>5</v>
      </c>
      <c r="B25" s="16" t="s">
        <v>74</v>
      </c>
      <c r="C25" s="17">
        <v>250</v>
      </c>
      <c r="D25" s="22">
        <v>11.92</v>
      </c>
      <c r="E25" s="22">
        <v>14.65</v>
      </c>
      <c r="F25" s="22">
        <v>30.12</v>
      </c>
      <c r="G25" s="22">
        <v>314.14</v>
      </c>
      <c r="H25" s="27">
        <v>250</v>
      </c>
    </row>
    <row r="26" spans="1:8" x14ac:dyDescent="0.25">
      <c r="A26" s="112"/>
      <c r="B26" s="16" t="s">
        <v>75</v>
      </c>
      <c r="C26" s="17">
        <v>100</v>
      </c>
      <c r="D26" s="22">
        <v>7.62</v>
      </c>
      <c r="E26" s="22">
        <v>6.17</v>
      </c>
      <c r="F26" s="22">
        <v>51.26</v>
      </c>
      <c r="G26" s="22">
        <v>296.07</v>
      </c>
      <c r="H26" s="27">
        <v>438</v>
      </c>
    </row>
    <row r="27" spans="1:8" x14ac:dyDescent="0.25">
      <c r="A27" s="112"/>
      <c r="B27" s="16" t="s">
        <v>76</v>
      </c>
      <c r="C27" s="17">
        <v>200</v>
      </c>
      <c r="D27" s="22">
        <v>0.24</v>
      </c>
      <c r="E27" s="22">
        <v>0</v>
      </c>
      <c r="F27" s="22">
        <v>7.14</v>
      </c>
      <c r="G27" s="22">
        <v>29.8</v>
      </c>
      <c r="H27" s="27">
        <v>144</v>
      </c>
    </row>
    <row r="28" spans="1:8" s="5" customFormat="1" x14ac:dyDescent="0.25">
      <c r="A28" s="103" t="s">
        <v>8</v>
      </c>
      <c r="B28" s="83"/>
      <c r="C28" s="75">
        <f>SUM(C25:C27)</f>
        <v>550</v>
      </c>
      <c r="D28" s="75">
        <f>SUM(D25:D27)</f>
        <v>19.779999999999998</v>
      </c>
      <c r="E28" s="75">
        <f>SUM(E25:E27)</f>
        <v>20.82</v>
      </c>
      <c r="F28" s="75">
        <f>SUM(F25:F27)</f>
        <v>88.52</v>
      </c>
      <c r="G28" s="76">
        <f>SUM(G25:G27)</f>
        <v>640.01</v>
      </c>
      <c r="H28" s="75"/>
    </row>
    <row r="29" spans="1:8" s="5" customFormat="1" x14ac:dyDescent="0.25">
      <c r="A29" s="91" t="s">
        <v>66</v>
      </c>
      <c r="B29" s="49" t="s">
        <v>77</v>
      </c>
      <c r="C29" s="37">
        <v>100</v>
      </c>
      <c r="D29" s="37">
        <v>1.2</v>
      </c>
      <c r="E29" s="37">
        <v>5</v>
      </c>
      <c r="F29" s="37">
        <v>7.4</v>
      </c>
      <c r="G29" s="37">
        <v>97</v>
      </c>
      <c r="H29" s="37" t="s">
        <v>52</v>
      </c>
    </row>
    <row r="30" spans="1:8" x14ac:dyDescent="0.25">
      <c r="A30" s="92"/>
      <c r="B30" s="16" t="s">
        <v>9</v>
      </c>
      <c r="C30" s="17">
        <v>250</v>
      </c>
      <c r="D30" s="22">
        <v>2.25</v>
      </c>
      <c r="E30" s="22">
        <v>3.6</v>
      </c>
      <c r="F30" s="22">
        <v>16.93</v>
      </c>
      <c r="G30" s="22">
        <v>115.37</v>
      </c>
      <c r="H30" s="27">
        <v>131</v>
      </c>
    </row>
    <row r="31" spans="1:8" x14ac:dyDescent="0.25">
      <c r="A31" s="92"/>
      <c r="B31" s="16" t="s">
        <v>109</v>
      </c>
      <c r="C31" s="17">
        <v>100</v>
      </c>
      <c r="D31" s="22">
        <v>15.01</v>
      </c>
      <c r="E31" s="22">
        <v>16.3</v>
      </c>
      <c r="F31" s="22">
        <v>36.11</v>
      </c>
      <c r="G31" s="22">
        <v>254</v>
      </c>
      <c r="H31" s="27">
        <v>343</v>
      </c>
    </row>
    <row r="32" spans="1:8" x14ac:dyDescent="0.25">
      <c r="A32" s="92"/>
      <c r="B32" s="16" t="s">
        <v>78</v>
      </c>
      <c r="C32" s="17">
        <v>180</v>
      </c>
      <c r="D32" s="22">
        <v>7.55</v>
      </c>
      <c r="E32" s="22">
        <v>5.35</v>
      </c>
      <c r="F32" s="22">
        <v>43.25</v>
      </c>
      <c r="G32" s="22">
        <v>219.2</v>
      </c>
      <c r="H32" s="27">
        <v>312</v>
      </c>
    </row>
    <row r="33" spans="1:8" x14ac:dyDescent="0.25">
      <c r="A33" s="92"/>
      <c r="B33" s="16" t="s">
        <v>79</v>
      </c>
      <c r="C33" s="17">
        <v>200</v>
      </c>
      <c r="D33" s="22">
        <v>0.14000000000000001</v>
      </c>
      <c r="E33" s="22">
        <v>0.06</v>
      </c>
      <c r="F33" s="22">
        <v>8</v>
      </c>
      <c r="G33" s="22">
        <v>32.700000000000003</v>
      </c>
      <c r="H33" s="27" t="s">
        <v>124</v>
      </c>
    </row>
    <row r="34" spans="1:8" x14ac:dyDescent="0.25">
      <c r="A34" s="92"/>
      <c r="B34" s="16" t="s">
        <v>72</v>
      </c>
      <c r="C34" s="17">
        <v>30</v>
      </c>
      <c r="D34" s="22">
        <v>1.98</v>
      </c>
      <c r="E34" s="22">
        <v>0.27</v>
      </c>
      <c r="F34" s="22">
        <v>11.4</v>
      </c>
      <c r="G34" s="22">
        <v>59.7</v>
      </c>
      <c r="H34" s="27" t="s">
        <v>52</v>
      </c>
    </row>
    <row r="35" spans="1:8" x14ac:dyDescent="0.25">
      <c r="A35" s="93"/>
      <c r="B35" s="16" t="s">
        <v>12</v>
      </c>
      <c r="C35" s="17">
        <v>30</v>
      </c>
      <c r="D35" s="22">
        <v>1.98</v>
      </c>
      <c r="E35" s="22">
        <v>0.36</v>
      </c>
      <c r="F35" s="22">
        <v>10.02</v>
      </c>
      <c r="G35" s="22">
        <v>52.2</v>
      </c>
      <c r="H35" s="27" t="s">
        <v>52</v>
      </c>
    </row>
    <row r="36" spans="1:8" s="5" customFormat="1" x14ac:dyDescent="0.25">
      <c r="A36" s="103" t="s">
        <v>13</v>
      </c>
      <c r="B36" s="83"/>
      <c r="C36" s="75">
        <f>SUM(C29:C35)</f>
        <v>890</v>
      </c>
      <c r="D36" s="75">
        <f t="shared" ref="D36:G36" si="2">SUM(D29:D35)</f>
        <v>30.110000000000003</v>
      </c>
      <c r="E36" s="75">
        <f t="shared" si="2"/>
        <v>30.939999999999998</v>
      </c>
      <c r="F36" s="75">
        <f t="shared" si="2"/>
        <v>133.11000000000001</v>
      </c>
      <c r="G36" s="75">
        <f t="shared" si="2"/>
        <v>830.17000000000007</v>
      </c>
      <c r="H36" s="28"/>
    </row>
    <row r="37" spans="1:8" s="5" customFormat="1" ht="13.8" thickBot="1" x14ac:dyDescent="0.3">
      <c r="A37" s="104" t="s">
        <v>18</v>
      </c>
      <c r="B37" s="94"/>
      <c r="C37" s="10">
        <f>C28+C36</f>
        <v>1440</v>
      </c>
      <c r="D37" s="10">
        <f t="shared" ref="D37:G37" si="3">D28+D36</f>
        <v>49.89</v>
      </c>
      <c r="E37" s="10">
        <f t="shared" si="3"/>
        <v>51.76</v>
      </c>
      <c r="F37" s="10">
        <f t="shared" si="3"/>
        <v>221.63</v>
      </c>
      <c r="G37" s="10">
        <f t="shared" si="3"/>
        <v>1470.18</v>
      </c>
      <c r="H37" s="32"/>
    </row>
    <row r="38" spans="1:8" s="5" customFormat="1" x14ac:dyDescent="0.25">
      <c r="A38" s="105" t="s">
        <v>22</v>
      </c>
      <c r="B38" s="105"/>
      <c r="C38" s="105"/>
      <c r="D38" s="105"/>
      <c r="E38" s="105"/>
      <c r="F38" s="105"/>
      <c r="G38" s="105"/>
      <c r="H38" s="105"/>
    </row>
    <row r="39" spans="1:8" x14ac:dyDescent="0.25">
      <c r="A39" s="98" t="s">
        <v>5</v>
      </c>
      <c r="B39" s="25" t="s">
        <v>110</v>
      </c>
      <c r="C39" s="17">
        <v>250</v>
      </c>
      <c r="D39" s="22">
        <v>22.83</v>
      </c>
      <c r="E39" s="22">
        <v>22.08</v>
      </c>
      <c r="F39" s="22">
        <v>69.540000000000006</v>
      </c>
      <c r="G39" s="22">
        <v>527.36</v>
      </c>
      <c r="H39" s="27">
        <v>117</v>
      </c>
    </row>
    <row r="40" spans="1:8" x14ac:dyDescent="0.25">
      <c r="A40" s="99"/>
      <c r="B40" s="25" t="s">
        <v>6</v>
      </c>
      <c r="C40" s="17">
        <v>100</v>
      </c>
      <c r="D40" s="22">
        <v>0.4</v>
      </c>
      <c r="E40" s="22">
        <v>0.4</v>
      </c>
      <c r="F40" s="22">
        <v>10.8</v>
      </c>
      <c r="G40" s="22">
        <v>47</v>
      </c>
      <c r="H40" s="27" t="s">
        <v>52</v>
      </c>
    </row>
    <row r="41" spans="1:8" x14ac:dyDescent="0.25">
      <c r="A41" s="99"/>
      <c r="B41" s="16" t="s">
        <v>85</v>
      </c>
      <c r="C41" s="17">
        <v>200</v>
      </c>
      <c r="D41" s="22">
        <v>0.26</v>
      </c>
      <c r="E41" s="22">
        <v>0.02</v>
      </c>
      <c r="F41" s="22">
        <v>8.06</v>
      </c>
      <c r="G41" s="22">
        <v>33.22</v>
      </c>
      <c r="H41" s="27">
        <v>494</v>
      </c>
    </row>
    <row r="42" spans="1:8" s="5" customFormat="1" x14ac:dyDescent="0.25">
      <c r="A42" s="83" t="s">
        <v>8</v>
      </c>
      <c r="B42" s="83"/>
      <c r="C42" s="75">
        <f>SUM(C39:C41)</f>
        <v>550</v>
      </c>
      <c r="D42" s="75">
        <f>SUM(D39:D41)</f>
        <v>23.49</v>
      </c>
      <c r="E42" s="75">
        <f>SUM(E39:E41)</f>
        <v>22.499999999999996</v>
      </c>
      <c r="F42" s="75">
        <f>SUM(F39:F41)</f>
        <v>88.4</v>
      </c>
      <c r="G42" s="75">
        <f>SUM(G39:G41)</f>
        <v>607.58000000000004</v>
      </c>
      <c r="H42" s="28"/>
    </row>
    <row r="43" spans="1:8" s="5" customFormat="1" x14ac:dyDescent="0.25">
      <c r="A43" s="106" t="s">
        <v>66</v>
      </c>
      <c r="B43" s="49" t="s">
        <v>80</v>
      </c>
      <c r="C43" s="37">
        <v>100</v>
      </c>
      <c r="D43" s="37">
        <v>1.5</v>
      </c>
      <c r="E43" s="37">
        <v>0.1</v>
      </c>
      <c r="F43" s="37">
        <v>8.8000000000000007</v>
      </c>
      <c r="G43" s="37">
        <v>42</v>
      </c>
      <c r="H43" s="27">
        <v>17</v>
      </c>
    </row>
    <row r="44" spans="1:8" x14ac:dyDescent="0.25">
      <c r="A44" s="107"/>
      <c r="B44" s="16" t="s">
        <v>83</v>
      </c>
      <c r="C44" s="17">
        <v>250</v>
      </c>
      <c r="D44" s="22">
        <v>3.22</v>
      </c>
      <c r="E44" s="22">
        <v>5.8</v>
      </c>
      <c r="F44" s="22">
        <v>19</v>
      </c>
      <c r="G44" s="22">
        <v>141.6</v>
      </c>
      <c r="H44" s="27" t="s">
        <v>125</v>
      </c>
    </row>
    <row r="45" spans="1:8" ht="18.75" customHeight="1" x14ac:dyDescent="0.25">
      <c r="A45" s="107"/>
      <c r="B45" s="16" t="s">
        <v>108</v>
      </c>
      <c r="C45" s="17">
        <v>100</v>
      </c>
      <c r="D45" s="22">
        <v>14.22</v>
      </c>
      <c r="E45" s="22">
        <v>16.36</v>
      </c>
      <c r="F45" s="22">
        <v>32.85</v>
      </c>
      <c r="G45" s="22">
        <v>204.44</v>
      </c>
      <c r="H45" s="27">
        <v>99</v>
      </c>
    </row>
    <row r="46" spans="1:8" x14ac:dyDescent="0.25">
      <c r="A46" s="107"/>
      <c r="B46" s="16" t="s">
        <v>30</v>
      </c>
      <c r="C46" s="17">
        <v>180</v>
      </c>
      <c r="D46" s="22">
        <v>7.44</v>
      </c>
      <c r="E46" s="22">
        <v>6.85</v>
      </c>
      <c r="F46" s="22">
        <v>31.09</v>
      </c>
      <c r="G46" s="22">
        <v>283.79000000000002</v>
      </c>
      <c r="H46" s="27">
        <v>418</v>
      </c>
    </row>
    <row r="47" spans="1:8" x14ac:dyDescent="0.25">
      <c r="A47" s="107"/>
      <c r="B47" s="16" t="s">
        <v>81</v>
      </c>
      <c r="C47" s="17">
        <v>200</v>
      </c>
      <c r="D47" s="22"/>
      <c r="E47" s="22"/>
      <c r="F47" s="22">
        <v>19</v>
      </c>
      <c r="G47" s="22">
        <v>75</v>
      </c>
      <c r="H47" s="27" t="s">
        <v>126</v>
      </c>
    </row>
    <row r="48" spans="1:8" x14ac:dyDescent="0.25">
      <c r="A48" s="107"/>
      <c r="B48" s="16" t="s">
        <v>72</v>
      </c>
      <c r="C48" s="17">
        <v>30</v>
      </c>
      <c r="D48" s="22">
        <v>1.98</v>
      </c>
      <c r="E48" s="22">
        <v>0.27</v>
      </c>
      <c r="F48" s="22">
        <v>11.4</v>
      </c>
      <c r="G48" s="22">
        <v>59.7</v>
      </c>
      <c r="H48" s="27" t="s">
        <v>52</v>
      </c>
    </row>
    <row r="49" spans="1:8" x14ac:dyDescent="0.25">
      <c r="A49" s="108"/>
      <c r="B49" s="16" t="s">
        <v>12</v>
      </c>
      <c r="C49" s="17">
        <v>30</v>
      </c>
      <c r="D49" s="22">
        <v>1.98</v>
      </c>
      <c r="E49" s="22">
        <v>0.36</v>
      </c>
      <c r="F49" s="22">
        <v>10.02</v>
      </c>
      <c r="G49" s="22">
        <v>52.2</v>
      </c>
      <c r="H49" s="27" t="s">
        <v>52</v>
      </c>
    </row>
    <row r="50" spans="1:8" s="5" customFormat="1" x14ac:dyDescent="0.25">
      <c r="A50" s="83" t="s">
        <v>13</v>
      </c>
      <c r="B50" s="83"/>
      <c r="C50" s="69">
        <f>SUM(C43:C49)</f>
        <v>890</v>
      </c>
      <c r="D50" s="69">
        <f t="shared" ref="D50:G50" si="4">SUM(D43:D49)</f>
        <v>30.340000000000003</v>
      </c>
      <c r="E50" s="69">
        <f t="shared" si="4"/>
        <v>29.74</v>
      </c>
      <c r="F50" s="69">
        <f t="shared" si="4"/>
        <v>132.16000000000003</v>
      </c>
      <c r="G50" s="69">
        <f t="shared" si="4"/>
        <v>858.73</v>
      </c>
      <c r="H50" s="28"/>
    </row>
    <row r="51" spans="1:8" s="5" customFormat="1" ht="13.8" thickBot="1" x14ac:dyDescent="0.3">
      <c r="A51" s="94" t="s">
        <v>18</v>
      </c>
      <c r="B51" s="94"/>
      <c r="C51" s="10">
        <f>C42+C50</f>
        <v>1440</v>
      </c>
      <c r="D51" s="10">
        <f t="shared" ref="D51:G51" si="5">D42+D50</f>
        <v>53.83</v>
      </c>
      <c r="E51" s="10">
        <f t="shared" si="5"/>
        <v>52.239999999999995</v>
      </c>
      <c r="F51" s="10">
        <f t="shared" si="5"/>
        <v>220.56000000000003</v>
      </c>
      <c r="G51" s="10">
        <f t="shared" si="5"/>
        <v>1466.31</v>
      </c>
      <c r="H51" s="32"/>
    </row>
    <row r="52" spans="1:8" s="5" customFormat="1" x14ac:dyDescent="0.25">
      <c r="A52" s="105" t="s">
        <v>28</v>
      </c>
      <c r="B52" s="105"/>
      <c r="C52" s="105"/>
      <c r="D52" s="105"/>
      <c r="E52" s="105"/>
      <c r="F52" s="105"/>
      <c r="G52" s="105"/>
      <c r="H52" s="105"/>
    </row>
    <row r="53" spans="1:8" x14ac:dyDescent="0.25">
      <c r="A53" s="98" t="s">
        <v>5</v>
      </c>
      <c r="B53" s="49" t="s">
        <v>68</v>
      </c>
      <c r="C53" s="37">
        <v>100</v>
      </c>
      <c r="D53" s="37">
        <v>0.8</v>
      </c>
      <c r="E53" s="37">
        <v>0.1</v>
      </c>
      <c r="F53" s="37">
        <v>1.7</v>
      </c>
      <c r="G53" s="37">
        <v>13</v>
      </c>
      <c r="H53" s="27" t="s">
        <v>52</v>
      </c>
    </row>
    <row r="54" spans="1:8" x14ac:dyDescent="0.25">
      <c r="A54" s="99"/>
      <c r="B54" s="16" t="s">
        <v>84</v>
      </c>
      <c r="C54" s="17">
        <v>100</v>
      </c>
      <c r="D54" s="22">
        <v>12.67</v>
      </c>
      <c r="E54" s="22">
        <v>16.600000000000001</v>
      </c>
      <c r="F54" s="22">
        <v>22.11</v>
      </c>
      <c r="G54" s="22">
        <v>291.77999999999997</v>
      </c>
      <c r="H54" s="27">
        <v>412</v>
      </c>
    </row>
    <row r="55" spans="1:8" x14ac:dyDescent="0.25">
      <c r="A55" s="99"/>
      <c r="B55" s="16" t="s">
        <v>20</v>
      </c>
      <c r="C55" s="17">
        <v>180</v>
      </c>
      <c r="D55" s="22">
        <v>6.77</v>
      </c>
      <c r="E55" s="22">
        <v>4.6900000000000004</v>
      </c>
      <c r="F55" s="22">
        <v>46.62</v>
      </c>
      <c r="G55" s="22">
        <v>270.8</v>
      </c>
      <c r="H55" s="27">
        <v>237</v>
      </c>
    </row>
    <row r="56" spans="1:8" x14ac:dyDescent="0.25">
      <c r="A56" s="99"/>
      <c r="B56" s="16" t="s">
        <v>7</v>
      </c>
      <c r="C56" s="17">
        <v>200</v>
      </c>
      <c r="D56" s="22">
        <v>0.2</v>
      </c>
      <c r="E56" s="22">
        <v>0.06</v>
      </c>
      <c r="F56" s="22">
        <v>7.06</v>
      </c>
      <c r="G56" s="22">
        <v>28.04</v>
      </c>
      <c r="H56" s="27">
        <v>143</v>
      </c>
    </row>
    <row r="57" spans="1:8" x14ac:dyDescent="0.25">
      <c r="A57" s="99"/>
      <c r="B57" s="16" t="s">
        <v>72</v>
      </c>
      <c r="C57" s="17">
        <v>30</v>
      </c>
      <c r="D57" s="22">
        <v>1.98</v>
      </c>
      <c r="E57" s="22">
        <v>0.27</v>
      </c>
      <c r="F57" s="22">
        <v>11.4</v>
      </c>
      <c r="G57" s="22">
        <v>59.7</v>
      </c>
      <c r="H57" s="27" t="s">
        <v>52</v>
      </c>
    </row>
    <row r="58" spans="1:8" s="5" customFormat="1" x14ac:dyDescent="0.25">
      <c r="A58" s="83" t="s">
        <v>8</v>
      </c>
      <c r="B58" s="83"/>
      <c r="C58" s="75">
        <f>SUM(C53:C57)</f>
        <v>610</v>
      </c>
      <c r="D58" s="75">
        <f>SUM(D53:D57)</f>
        <v>22.42</v>
      </c>
      <c r="E58" s="75">
        <f>SUM(E53:E57)</f>
        <v>21.720000000000002</v>
      </c>
      <c r="F58" s="75">
        <f>SUM(F53:F57)</f>
        <v>88.89</v>
      </c>
      <c r="G58" s="75">
        <f>SUM(G53:G57)</f>
        <v>663.31999999999994</v>
      </c>
      <c r="H58" s="28"/>
    </row>
    <row r="59" spans="1:8" s="5" customFormat="1" x14ac:dyDescent="0.25">
      <c r="A59" s="106" t="s">
        <v>66</v>
      </c>
      <c r="B59" s="49" t="s">
        <v>86</v>
      </c>
      <c r="C59" s="37">
        <v>100</v>
      </c>
      <c r="D59" s="37">
        <v>1.32</v>
      </c>
      <c r="E59" s="37">
        <v>0.1</v>
      </c>
      <c r="F59" s="37">
        <v>7</v>
      </c>
      <c r="G59" s="37">
        <v>35.35</v>
      </c>
      <c r="H59" s="27">
        <v>16</v>
      </c>
    </row>
    <row r="60" spans="1:8" ht="26.4" x14ac:dyDescent="0.25">
      <c r="A60" s="107"/>
      <c r="B60" s="16" t="s">
        <v>29</v>
      </c>
      <c r="C60" s="17">
        <v>250</v>
      </c>
      <c r="D60" s="22">
        <v>4.2699999999999996</v>
      </c>
      <c r="E60" s="22">
        <v>3.23</v>
      </c>
      <c r="F60" s="22">
        <v>25.05</v>
      </c>
      <c r="G60" s="22">
        <v>190.45</v>
      </c>
      <c r="H60" s="27">
        <v>147</v>
      </c>
    </row>
    <row r="61" spans="1:8" x14ac:dyDescent="0.25">
      <c r="A61" s="107"/>
      <c r="B61" s="16" t="s">
        <v>127</v>
      </c>
      <c r="C61" s="17">
        <v>280</v>
      </c>
      <c r="D61" s="22">
        <v>20.48</v>
      </c>
      <c r="E61" s="22">
        <v>26.08</v>
      </c>
      <c r="F61" s="22">
        <v>66.459999999999994</v>
      </c>
      <c r="G61" s="22">
        <v>472.92</v>
      </c>
      <c r="H61" s="27">
        <v>407</v>
      </c>
    </row>
    <row r="62" spans="1:8" x14ac:dyDescent="0.25">
      <c r="A62" s="107"/>
      <c r="B62" s="16" t="s">
        <v>11</v>
      </c>
      <c r="C62" s="17">
        <v>200</v>
      </c>
      <c r="D62" s="22">
        <v>0.08</v>
      </c>
      <c r="E62" s="22"/>
      <c r="F62" s="22">
        <v>10.62</v>
      </c>
      <c r="G62" s="22">
        <v>40.44</v>
      </c>
      <c r="H62" s="27">
        <v>508</v>
      </c>
    </row>
    <row r="63" spans="1:8" x14ac:dyDescent="0.25">
      <c r="A63" s="107"/>
      <c r="B63" s="16" t="s">
        <v>72</v>
      </c>
      <c r="C63" s="17">
        <v>30</v>
      </c>
      <c r="D63" s="22">
        <v>1.98</v>
      </c>
      <c r="E63" s="22">
        <v>0.27</v>
      </c>
      <c r="F63" s="22">
        <v>11.4</v>
      </c>
      <c r="G63" s="22">
        <v>59.7</v>
      </c>
      <c r="H63" s="27" t="s">
        <v>52</v>
      </c>
    </row>
    <row r="64" spans="1:8" x14ac:dyDescent="0.25">
      <c r="A64" s="108"/>
      <c r="B64" s="16" t="s">
        <v>12</v>
      </c>
      <c r="C64" s="17">
        <v>30</v>
      </c>
      <c r="D64" s="22">
        <v>1.98</v>
      </c>
      <c r="E64" s="22">
        <v>0.36</v>
      </c>
      <c r="F64" s="22">
        <v>10.02</v>
      </c>
      <c r="G64" s="22">
        <v>52.2</v>
      </c>
      <c r="H64" s="27" t="s">
        <v>52</v>
      </c>
    </row>
    <row r="65" spans="1:8" s="5" customFormat="1" x14ac:dyDescent="0.25">
      <c r="A65" s="83" t="s">
        <v>13</v>
      </c>
      <c r="B65" s="83"/>
      <c r="C65" s="75">
        <f>SUM(C59:C64)</f>
        <v>890</v>
      </c>
      <c r="D65" s="75">
        <f t="shared" ref="D65:G65" si="6">SUM(D59:D64)</f>
        <v>30.11</v>
      </c>
      <c r="E65" s="75">
        <f t="shared" si="6"/>
        <v>30.039999999999996</v>
      </c>
      <c r="F65" s="75">
        <f t="shared" si="6"/>
        <v>130.55000000000001</v>
      </c>
      <c r="G65" s="75">
        <f t="shared" si="6"/>
        <v>851.06000000000017</v>
      </c>
      <c r="H65" s="28"/>
    </row>
    <row r="66" spans="1:8" s="5" customFormat="1" ht="13.8" thickBot="1" x14ac:dyDescent="0.3">
      <c r="A66" s="94" t="s">
        <v>18</v>
      </c>
      <c r="B66" s="94"/>
      <c r="C66" s="10">
        <f>C58+C65</f>
        <v>1500</v>
      </c>
      <c r="D66" s="26">
        <f>D65+D58</f>
        <v>52.53</v>
      </c>
      <c r="E66" s="26">
        <f t="shared" ref="E66:G66" si="7">E65+E58</f>
        <v>51.76</v>
      </c>
      <c r="F66" s="26">
        <f t="shared" si="7"/>
        <v>219.44</v>
      </c>
      <c r="G66" s="26">
        <f t="shared" si="7"/>
        <v>1514.38</v>
      </c>
      <c r="H66" s="32"/>
    </row>
    <row r="67" spans="1:8" s="5" customFormat="1" x14ac:dyDescent="0.25">
      <c r="A67" s="88" t="s">
        <v>32</v>
      </c>
      <c r="B67" s="89"/>
      <c r="C67" s="89"/>
      <c r="D67" s="89"/>
      <c r="E67" s="89"/>
      <c r="F67" s="89"/>
      <c r="G67" s="89"/>
      <c r="H67" s="90"/>
    </row>
    <row r="68" spans="1:8" x14ac:dyDescent="0.25">
      <c r="A68" s="83" t="s">
        <v>5</v>
      </c>
      <c r="B68" s="16" t="s">
        <v>38</v>
      </c>
      <c r="C68" s="17">
        <v>250</v>
      </c>
      <c r="D68" s="22">
        <v>14.62</v>
      </c>
      <c r="E68" s="22">
        <v>18.940000000000001</v>
      </c>
      <c r="F68" s="22">
        <v>39.229999999999997</v>
      </c>
      <c r="G68" s="22">
        <v>314.2</v>
      </c>
      <c r="H68" s="27">
        <v>296</v>
      </c>
    </row>
    <row r="69" spans="1:8" x14ac:dyDescent="0.25">
      <c r="A69" s="83"/>
      <c r="B69" s="16" t="s">
        <v>87</v>
      </c>
      <c r="C69" s="17">
        <v>100</v>
      </c>
      <c r="D69" s="22">
        <v>6.36</v>
      </c>
      <c r="E69" s="22">
        <v>2.98</v>
      </c>
      <c r="F69" s="22">
        <v>43.92</v>
      </c>
      <c r="G69" s="22">
        <v>290.82</v>
      </c>
      <c r="H69" s="27" t="s">
        <v>128</v>
      </c>
    </row>
    <row r="70" spans="1:8" x14ac:dyDescent="0.25">
      <c r="A70" s="83"/>
      <c r="B70" s="16" t="s">
        <v>76</v>
      </c>
      <c r="C70" s="17">
        <v>200</v>
      </c>
      <c r="D70" s="22">
        <v>0.24</v>
      </c>
      <c r="E70" s="22">
        <v>0</v>
      </c>
      <c r="F70" s="22">
        <v>7.14</v>
      </c>
      <c r="G70" s="22">
        <v>29.8</v>
      </c>
      <c r="H70" s="27">
        <v>144</v>
      </c>
    </row>
    <row r="71" spans="1:8" x14ac:dyDescent="0.25">
      <c r="A71" s="83"/>
      <c r="B71" s="16"/>
      <c r="C71" s="17"/>
      <c r="D71" s="22"/>
      <c r="E71" s="22"/>
      <c r="F71" s="22"/>
      <c r="G71" s="22"/>
      <c r="H71" s="27"/>
    </row>
    <row r="72" spans="1:8" s="5" customFormat="1" x14ac:dyDescent="0.25">
      <c r="A72" s="83" t="s">
        <v>8</v>
      </c>
      <c r="B72" s="83"/>
      <c r="C72" s="75">
        <f>SUM(C68:C71)</f>
        <v>550</v>
      </c>
      <c r="D72" s="23">
        <f>SUM(D68:D71)</f>
        <v>21.22</v>
      </c>
      <c r="E72" s="23">
        <f>SUM(E68:E71)</f>
        <v>21.92</v>
      </c>
      <c r="F72" s="23">
        <f>SUM(F68:F71)</f>
        <v>90.29</v>
      </c>
      <c r="G72" s="23">
        <f>SUM(G68:G71)</f>
        <v>634.81999999999994</v>
      </c>
      <c r="H72" s="28"/>
    </row>
    <row r="73" spans="1:8" x14ac:dyDescent="0.25">
      <c r="A73" s="95" t="s">
        <v>66</v>
      </c>
      <c r="B73" s="16" t="s">
        <v>88</v>
      </c>
      <c r="C73" s="17">
        <v>100</v>
      </c>
      <c r="D73" s="22">
        <v>1.48</v>
      </c>
      <c r="E73" s="22">
        <v>2.61</v>
      </c>
      <c r="F73" s="22">
        <v>9.8699999999999992</v>
      </c>
      <c r="G73" s="22">
        <v>68.73</v>
      </c>
      <c r="H73" s="27">
        <v>119</v>
      </c>
    </row>
    <row r="74" spans="1:8" x14ac:dyDescent="0.25">
      <c r="A74" s="96"/>
      <c r="B74" s="25" t="s">
        <v>61</v>
      </c>
      <c r="C74" s="67">
        <v>250</v>
      </c>
      <c r="D74" s="22">
        <v>2.62</v>
      </c>
      <c r="E74" s="22">
        <v>5.85</v>
      </c>
      <c r="F74" s="22">
        <v>9.4499999999999993</v>
      </c>
      <c r="G74" s="22">
        <v>101.83</v>
      </c>
      <c r="H74" s="27" t="s">
        <v>129</v>
      </c>
    </row>
    <row r="75" spans="1:8" x14ac:dyDescent="0.25">
      <c r="A75" s="96"/>
      <c r="B75" s="16" t="s">
        <v>111</v>
      </c>
      <c r="C75" s="17">
        <v>280</v>
      </c>
      <c r="D75" s="22">
        <v>21.68</v>
      </c>
      <c r="E75" s="22">
        <v>22.59</v>
      </c>
      <c r="F75" s="22">
        <v>71.89</v>
      </c>
      <c r="G75" s="22">
        <v>570.76</v>
      </c>
      <c r="H75" s="27">
        <v>265</v>
      </c>
    </row>
    <row r="76" spans="1:8" x14ac:dyDescent="0.25">
      <c r="A76" s="96"/>
      <c r="B76" s="16" t="s">
        <v>26</v>
      </c>
      <c r="C76" s="17">
        <v>200</v>
      </c>
      <c r="D76" s="22">
        <v>0.32</v>
      </c>
      <c r="E76" s="22">
        <v>0.14000000000000001</v>
      </c>
      <c r="F76" s="22">
        <v>11.46</v>
      </c>
      <c r="G76" s="22">
        <v>48.32</v>
      </c>
      <c r="H76" s="27">
        <v>519</v>
      </c>
    </row>
    <row r="77" spans="1:8" x14ac:dyDescent="0.25">
      <c r="A77" s="96"/>
      <c r="B77" s="16" t="s">
        <v>72</v>
      </c>
      <c r="C77" s="17">
        <v>30</v>
      </c>
      <c r="D77" s="22">
        <v>1.98</v>
      </c>
      <c r="E77" s="22">
        <v>0.27</v>
      </c>
      <c r="F77" s="22">
        <v>11.4</v>
      </c>
      <c r="G77" s="22">
        <v>59.7</v>
      </c>
      <c r="H77" s="27" t="s">
        <v>52</v>
      </c>
    </row>
    <row r="78" spans="1:8" x14ac:dyDescent="0.25">
      <c r="A78" s="97"/>
      <c r="B78" s="16" t="s">
        <v>12</v>
      </c>
      <c r="C78" s="17">
        <v>30</v>
      </c>
      <c r="D78" s="22">
        <v>1.98</v>
      </c>
      <c r="E78" s="22">
        <v>0.36</v>
      </c>
      <c r="F78" s="22">
        <v>10.02</v>
      </c>
      <c r="G78" s="22">
        <v>52.2</v>
      </c>
      <c r="H78" s="27" t="s">
        <v>52</v>
      </c>
    </row>
    <row r="79" spans="1:8" s="5" customFormat="1" x14ac:dyDescent="0.25">
      <c r="A79" s="83" t="s">
        <v>13</v>
      </c>
      <c r="B79" s="83"/>
      <c r="C79" s="69">
        <f>SUM(C73:C78)</f>
        <v>890</v>
      </c>
      <c r="D79" s="69">
        <f>SUM(D73:D78)</f>
        <v>30.060000000000002</v>
      </c>
      <c r="E79" s="69">
        <f>SUM(E73:E78)</f>
        <v>31.819999999999997</v>
      </c>
      <c r="F79" s="69">
        <f>SUM(F73:F78)</f>
        <v>124.09000000000002</v>
      </c>
      <c r="G79" s="69">
        <f>SUM(G73:G78)</f>
        <v>901.54000000000008</v>
      </c>
      <c r="H79" s="28"/>
    </row>
    <row r="80" spans="1:8" s="5" customFormat="1" ht="13.8" thickBot="1" x14ac:dyDescent="0.3">
      <c r="A80" s="94" t="s">
        <v>18</v>
      </c>
      <c r="B80" s="94"/>
      <c r="C80" s="10">
        <f>C72+C79</f>
        <v>1440</v>
      </c>
      <c r="D80" s="10">
        <f t="shared" ref="D80:G80" si="8">D72+D79</f>
        <v>51.28</v>
      </c>
      <c r="E80" s="10">
        <f t="shared" si="8"/>
        <v>53.739999999999995</v>
      </c>
      <c r="F80" s="10">
        <f t="shared" si="8"/>
        <v>214.38000000000002</v>
      </c>
      <c r="G80" s="10">
        <f t="shared" si="8"/>
        <v>1536.3600000000001</v>
      </c>
      <c r="H80" s="32"/>
    </row>
    <row r="81" spans="1:8" s="5" customFormat="1" x14ac:dyDescent="0.25">
      <c r="A81" s="115" t="s">
        <v>116</v>
      </c>
      <c r="B81" s="115"/>
      <c r="C81" s="115"/>
      <c r="D81" s="115"/>
      <c r="E81" s="115"/>
      <c r="F81" s="115"/>
      <c r="G81" s="115"/>
      <c r="H81" s="115"/>
    </row>
    <row r="82" spans="1:8" s="5" customFormat="1" x14ac:dyDescent="0.25">
      <c r="A82" s="116" t="s">
        <v>5</v>
      </c>
      <c r="B82" s="18" t="s">
        <v>58</v>
      </c>
      <c r="C82" s="19">
        <v>250</v>
      </c>
      <c r="D82" s="22">
        <v>11.59</v>
      </c>
      <c r="E82" s="22">
        <v>5.96</v>
      </c>
      <c r="F82" s="22">
        <v>26.7</v>
      </c>
      <c r="G82" s="22">
        <v>231.63</v>
      </c>
      <c r="H82" s="27">
        <v>260</v>
      </c>
    </row>
    <row r="83" spans="1:8" s="5" customFormat="1" x14ac:dyDescent="0.25">
      <c r="A83" s="117"/>
      <c r="B83" s="16" t="s">
        <v>23</v>
      </c>
      <c r="C83" s="17">
        <v>40</v>
      </c>
      <c r="D83" s="22">
        <v>3</v>
      </c>
      <c r="E83" s="22">
        <v>1</v>
      </c>
      <c r="F83" s="22">
        <v>20.8</v>
      </c>
      <c r="G83" s="22">
        <v>108</v>
      </c>
      <c r="H83" s="27" t="s">
        <v>52</v>
      </c>
    </row>
    <row r="84" spans="1:8" s="5" customFormat="1" x14ac:dyDescent="0.25">
      <c r="A84" s="117"/>
      <c r="B84" s="16" t="s">
        <v>25</v>
      </c>
      <c r="C84" s="17">
        <v>10</v>
      </c>
      <c r="D84" s="22">
        <v>0.13</v>
      </c>
      <c r="E84" s="22">
        <v>6.15</v>
      </c>
      <c r="F84" s="22">
        <v>0.17</v>
      </c>
      <c r="G84" s="22">
        <v>56.6</v>
      </c>
      <c r="H84" s="27">
        <v>105</v>
      </c>
    </row>
    <row r="85" spans="1:8" s="5" customFormat="1" x14ac:dyDescent="0.25">
      <c r="A85" s="117"/>
      <c r="B85" s="16" t="s">
        <v>24</v>
      </c>
      <c r="C85" s="17">
        <v>10</v>
      </c>
      <c r="D85" s="22">
        <v>2.6</v>
      </c>
      <c r="E85" s="22">
        <v>2.65</v>
      </c>
      <c r="F85" s="22">
        <v>0.35</v>
      </c>
      <c r="G85" s="22">
        <v>35.56</v>
      </c>
      <c r="H85" s="27">
        <v>100</v>
      </c>
    </row>
    <row r="86" spans="1:8" s="5" customFormat="1" x14ac:dyDescent="0.25">
      <c r="A86" s="117"/>
      <c r="B86" s="16" t="s">
        <v>7</v>
      </c>
      <c r="C86" s="17">
        <v>200</v>
      </c>
      <c r="D86" s="22">
        <v>0.2</v>
      </c>
      <c r="E86" s="22">
        <v>0.06</v>
      </c>
      <c r="F86" s="22">
        <v>7.06</v>
      </c>
      <c r="G86" s="22">
        <v>28.04</v>
      </c>
      <c r="H86" s="27">
        <v>143</v>
      </c>
    </row>
    <row r="87" spans="1:8" s="5" customFormat="1" x14ac:dyDescent="0.25">
      <c r="A87" s="117"/>
      <c r="B87" s="25" t="s">
        <v>67</v>
      </c>
      <c r="C87" s="17">
        <v>40</v>
      </c>
      <c r="D87" s="22">
        <v>3</v>
      </c>
      <c r="E87" s="22">
        <v>4.72</v>
      </c>
      <c r="F87" s="22">
        <v>29.96</v>
      </c>
      <c r="G87" s="22">
        <v>166.84</v>
      </c>
      <c r="H87" s="27" t="s">
        <v>52</v>
      </c>
    </row>
    <row r="88" spans="1:8" s="5" customFormat="1" x14ac:dyDescent="0.25">
      <c r="A88" s="103" t="s">
        <v>8</v>
      </c>
      <c r="B88" s="83"/>
      <c r="C88" s="72">
        <f>SUM(C82:C87)</f>
        <v>550</v>
      </c>
      <c r="D88" s="72">
        <f>SUM(D82:D87)</f>
        <v>20.52</v>
      </c>
      <c r="E88" s="72">
        <f>SUM(E82:E87)</f>
        <v>20.54</v>
      </c>
      <c r="F88" s="72">
        <f>SUM(F82:F87)</f>
        <v>85.04</v>
      </c>
      <c r="G88" s="73">
        <f>SUM(G82:G87)</f>
        <v>626.67000000000007</v>
      </c>
      <c r="H88" s="28"/>
    </row>
    <row r="89" spans="1:8" s="5" customFormat="1" x14ac:dyDescent="0.25">
      <c r="A89" s="91" t="s">
        <v>66</v>
      </c>
      <c r="B89" s="49" t="s">
        <v>120</v>
      </c>
      <c r="C89" s="37">
        <v>100</v>
      </c>
      <c r="D89" s="37">
        <v>1.1299999999999999</v>
      </c>
      <c r="E89" s="37">
        <v>4.5</v>
      </c>
      <c r="F89" s="37">
        <v>9.8000000000000007</v>
      </c>
      <c r="G89" s="37">
        <v>66</v>
      </c>
      <c r="H89" s="27">
        <v>484</v>
      </c>
    </row>
    <row r="90" spans="1:8" s="5" customFormat="1" x14ac:dyDescent="0.25">
      <c r="A90" s="92"/>
      <c r="B90" s="41" t="s">
        <v>107</v>
      </c>
      <c r="C90" s="42">
        <v>250</v>
      </c>
      <c r="D90" s="22">
        <v>3.15</v>
      </c>
      <c r="E90" s="22">
        <v>6.73</v>
      </c>
      <c r="F90" s="22">
        <v>8.65</v>
      </c>
      <c r="G90" s="22">
        <v>144.85</v>
      </c>
      <c r="H90" s="27">
        <v>157</v>
      </c>
    </row>
    <row r="91" spans="1:8" s="5" customFormat="1" x14ac:dyDescent="0.25">
      <c r="A91" s="92"/>
      <c r="B91" s="41" t="s">
        <v>101</v>
      </c>
      <c r="C91" s="42">
        <v>100</v>
      </c>
      <c r="D91" s="22">
        <v>11.88</v>
      </c>
      <c r="E91" s="22">
        <v>16.63</v>
      </c>
      <c r="F91" s="22">
        <v>20.94</v>
      </c>
      <c r="G91" s="22">
        <v>273.89</v>
      </c>
      <c r="H91" s="27">
        <v>372</v>
      </c>
    </row>
    <row r="92" spans="1:8" s="5" customFormat="1" x14ac:dyDescent="0.25">
      <c r="A92" s="92"/>
      <c r="B92" s="16" t="s">
        <v>71</v>
      </c>
      <c r="C92" s="17">
        <v>20</v>
      </c>
      <c r="D92" s="22">
        <v>0.12</v>
      </c>
      <c r="E92" s="22">
        <v>0.75</v>
      </c>
      <c r="F92" s="22">
        <v>1.07</v>
      </c>
      <c r="G92" s="22">
        <v>11.5</v>
      </c>
      <c r="H92" s="27">
        <v>453</v>
      </c>
    </row>
    <row r="93" spans="1:8" s="5" customFormat="1" x14ac:dyDescent="0.25">
      <c r="A93" s="92"/>
      <c r="B93" s="16" t="s">
        <v>78</v>
      </c>
      <c r="C93" s="17">
        <v>180</v>
      </c>
      <c r="D93" s="22">
        <v>7.55</v>
      </c>
      <c r="E93" s="22">
        <v>5.35</v>
      </c>
      <c r="F93" s="22">
        <v>43.25</v>
      </c>
      <c r="G93" s="22">
        <v>219.2</v>
      </c>
      <c r="H93" s="27">
        <v>312</v>
      </c>
    </row>
    <row r="94" spans="1:8" s="5" customFormat="1" x14ac:dyDescent="0.25">
      <c r="A94" s="92"/>
      <c r="B94" s="16" t="s">
        <v>11</v>
      </c>
      <c r="C94" s="17">
        <v>200</v>
      </c>
      <c r="D94" s="22">
        <v>0.08</v>
      </c>
      <c r="E94" s="22"/>
      <c r="F94" s="22">
        <v>10.62</v>
      </c>
      <c r="G94" s="22">
        <v>40.44</v>
      </c>
      <c r="H94" s="27">
        <v>508</v>
      </c>
    </row>
    <row r="95" spans="1:8" s="5" customFormat="1" x14ac:dyDescent="0.25">
      <c r="A95" s="92"/>
      <c r="B95" s="16" t="s">
        <v>72</v>
      </c>
      <c r="C95" s="17">
        <v>30</v>
      </c>
      <c r="D95" s="22">
        <v>1.98</v>
      </c>
      <c r="E95" s="22">
        <v>0.27</v>
      </c>
      <c r="F95" s="22">
        <v>11.4</v>
      </c>
      <c r="G95" s="22">
        <v>59.7</v>
      </c>
      <c r="H95" s="27" t="s">
        <v>52</v>
      </c>
    </row>
    <row r="96" spans="1:8" s="5" customFormat="1" x14ac:dyDescent="0.25">
      <c r="A96" s="93"/>
      <c r="B96" s="16" t="s">
        <v>12</v>
      </c>
      <c r="C96" s="17">
        <v>30</v>
      </c>
      <c r="D96" s="22">
        <v>1.98</v>
      </c>
      <c r="E96" s="22">
        <v>0.36</v>
      </c>
      <c r="F96" s="22">
        <v>10.02</v>
      </c>
      <c r="G96" s="22">
        <v>52.2</v>
      </c>
      <c r="H96" s="27" t="s">
        <v>52</v>
      </c>
    </row>
    <row r="97" spans="1:18" s="5" customFormat="1" ht="22.5" customHeight="1" x14ac:dyDescent="0.25">
      <c r="A97" s="103" t="s">
        <v>13</v>
      </c>
      <c r="B97" s="83"/>
      <c r="C97" s="72">
        <f>SUM(C89:C96)</f>
        <v>910</v>
      </c>
      <c r="D97" s="23">
        <f>SUM(D89:D96)</f>
        <v>27.87</v>
      </c>
      <c r="E97" s="23">
        <f t="shared" ref="E97:G97" si="9">SUM(E89:E96)</f>
        <v>34.590000000000003</v>
      </c>
      <c r="F97" s="23">
        <f t="shared" si="9"/>
        <v>115.75000000000001</v>
      </c>
      <c r="G97" s="74">
        <f t="shared" si="9"/>
        <v>867.7800000000002</v>
      </c>
      <c r="H97" s="28"/>
    </row>
    <row r="98" spans="1:18" s="5" customFormat="1" ht="22.5" customHeight="1" thickBot="1" x14ac:dyDescent="0.3">
      <c r="A98" s="104" t="s">
        <v>18</v>
      </c>
      <c r="B98" s="94"/>
      <c r="C98" s="10">
        <f>C97+C88</f>
        <v>1460</v>
      </c>
      <c r="D98" s="10">
        <f t="shared" ref="D98" si="10">D97+D88</f>
        <v>48.39</v>
      </c>
      <c r="E98" s="10">
        <f t="shared" ref="E98" si="11">E97+E88</f>
        <v>55.13</v>
      </c>
      <c r="F98" s="10">
        <f t="shared" ref="F98" si="12">F97+F88</f>
        <v>200.79000000000002</v>
      </c>
      <c r="G98" s="10">
        <f t="shared" ref="G98" si="13">G97+G88</f>
        <v>1494.4500000000003</v>
      </c>
      <c r="H98" s="32"/>
    </row>
    <row r="99" spans="1:18" s="5" customFormat="1" x14ac:dyDescent="0.25">
      <c r="A99" s="88" t="s">
        <v>117</v>
      </c>
      <c r="B99" s="89"/>
      <c r="C99" s="89"/>
      <c r="D99" s="89"/>
      <c r="E99" s="89"/>
      <c r="F99" s="89"/>
      <c r="G99" s="89"/>
      <c r="H99" s="90"/>
    </row>
    <row r="100" spans="1:18" x14ac:dyDescent="0.25">
      <c r="A100" s="83" t="s">
        <v>5</v>
      </c>
      <c r="B100" s="16" t="s">
        <v>74</v>
      </c>
      <c r="C100" s="17">
        <v>270</v>
      </c>
      <c r="D100" s="22">
        <v>15.28</v>
      </c>
      <c r="E100" s="22">
        <v>18.16</v>
      </c>
      <c r="F100" s="22">
        <v>32.53</v>
      </c>
      <c r="G100" s="22">
        <v>301.5</v>
      </c>
      <c r="H100" s="27">
        <v>250</v>
      </c>
    </row>
    <row r="101" spans="1:18" x14ac:dyDescent="0.25">
      <c r="A101" s="83"/>
      <c r="B101" s="16" t="s">
        <v>90</v>
      </c>
      <c r="C101" s="17">
        <v>30</v>
      </c>
      <c r="D101" s="22"/>
      <c r="E101" s="22"/>
      <c r="F101" s="22">
        <v>20.399999999999999</v>
      </c>
      <c r="G101" s="22">
        <v>81.599999999999994</v>
      </c>
      <c r="H101" s="27" t="s">
        <v>52</v>
      </c>
    </row>
    <row r="102" spans="1:18" x14ac:dyDescent="0.25">
      <c r="A102" s="83"/>
      <c r="B102" s="16" t="s">
        <v>23</v>
      </c>
      <c r="C102" s="17">
        <v>50</v>
      </c>
      <c r="D102" s="22">
        <v>3.75</v>
      </c>
      <c r="E102" s="22">
        <v>1.25</v>
      </c>
      <c r="F102" s="22">
        <v>26</v>
      </c>
      <c r="G102" s="22">
        <v>135</v>
      </c>
      <c r="H102" s="27" t="s">
        <v>52</v>
      </c>
    </row>
    <row r="103" spans="1:18" x14ac:dyDescent="0.25">
      <c r="A103" s="83"/>
      <c r="B103" s="16" t="s">
        <v>7</v>
      </c>
      <c r="C103" s="17">
        <v>200</v>
      </c>
      <c r="D103" s="22">
        <v>0.2</v>
      </c>
      <c r="E103" s="22">
        <v>0.06</v>
      </c>
      <c r="F103" s="22">
        <v>7.06</v>
      </c>
      <c r="G103" s="22">
        <v>28.04</v>
      </c>
      <c r="H103" s="27">
        <v>143</v>
      </c>
    </row>
    <row r="104" spans="1:18" s="5" customFormat="1" x14ac:dyDescent="0.25">
      <c r="A104" s="83" t="s">
        <v>8</v>
      </c>
      <c r="B104" s="83"/>
      <c r="C104" s="75">
        <f>SUM(C100:C103)</f>
        <v>550</v>
      </c>
      <c r="D104" s="23">
        <f>SUM(D100:D103)</f>
        <v>19.23</v>
      </c>
      <c r="E104" s="23">
        <f>SUM(E100:E103)</f>
        <v>19.47</v>
      </c>
      <c r="F104" s="23">
        <f>SUM(F100:F103)</f>
        <v>85.990000000000009</v>
      </c>
      <c r="G104" s="23">
        <f>SUM(G100:G103)</f>
        <v>546.14</v>
      </c>
      <c r="H104" s="28"/>
    </row>
    <row r="105" spans="1:18" x14ac:dyDescent="0.25">
      <c r="A105" s="95" t="s">
        <v>66</v>
      </c>
      <c r="B105" s="49" t="s">
        <v>86</v>
      </c>
      <c r="C105" s="37">
        <v>100</v>
      </c>
      <c r="D105" s="37">
        <v>1.32</v>
      </c>
      <c r="E105" s="37">
        <v>0.1</v>
      </c>
      <c r="F105" s="37">
        <v>7</v>
      </c>
      <c r="G105" s="37">
        <v>35.35</v>
      </c>
      <c r="H105" s="27">
        <v>16</v>
      </c>
      <c r="L105" s="43"/>
      <c r="M105" s="44"/>
      <c r="N105" s="45"/>
      <c r="O105" s="45"/>
      <c r="P105" s="45"/>
      <c r="Q105" s="45"/>
      <c r="R105" s="46"/>
    </row>
    <row r="106" spans="1:18" x14ac:dyDescent="0.25">
      <c r="A106" s="96"/>
      <c r="B106" s="16" t="s">
        <v>91</v>
      </c>
      <c r="C106" s="17">
        <v>250</v>
      </c>
      <c r="D106" s="22">
        <v>2.78</v>
      </c>
      <c r="E106" s="22">
        <v>4.38</v>
      </c>
      <c r="F106" s="22">
        <v>11.12</v>
      </c>
      <c r="G106" s="22">
        <v>105.25</v>
      </c>
      <c r="H106" s="27">
        <v>128</v>
      </c>
      <c r="L106" s="43"/>
      <c r="M106" s="44"/>
      <c r="N106" s="45"/>
      <c r="O106" s="45"/>
      <c r="P106" s="45"/>
      <c r="Q106" s="45"/>
      <c r="R106" s="46"/>
    </row>
    <row r="107" spans="1:18" x14ac:dyDescent="0.25">
      <c r="A107" s="96"/>
      <c r="B107" s="41" t="s">
        <v>92</v>
      </c>
      <c r="C107" s="42">
        <v>100</v>
      </c>
      <c r="D107" s="22">
        <v>14.22</v>
      </c>
      <c r="E107" s="22">
        <v>19.61</v>
      </c>
      <c r="F107" s="22">
        <v>39.11</v>
      </c>
      <c r="G107" s="22">
        <v>295.11</v>
      </c>
      <c r="H107" s="27">
        <v>303</v>
      </c>
      <c r="L107" s="43"/>
      <c r="M107" s="44"/>
      <c r="N107" s="45"/>
      <c r="O107" s="45"/>
      <c r="P107" s="45"/>
      <c r="Q107" s="45"/>
      <c r="R107" s="46"/>
    </row>
    <row r="108" spans="1:18" x14ac:dyDescent="0.25">
      <c r="A108" s="96"/>
      <c r="B108" s="16" t="s">
        <v>93</v>
      </c>
      <c r="C108" s="17">
        <v>180</v>
      </c>
      <c r="D108" s="22">
        <v>6.78</v>
      </c>
      <c r="E108" s="22">
        <v>3</v>
      </c>
      <c r="F108" s="22">
        <v>42.7</v>
      </c>
      <c r="G108" s="22">
        <v>229.68</v>
      </c>
      <c r="H108" s="27">
        <v>291</v>
      </c>
    </row>
    <row r="109" spans="1:18" x14ac:dyDescent="0.25">
      <c r="A109" s="96"/>
      <c r="B109" s="16" t="s">
        <v>11</v>
      </c>
      <c r="C109" s="17">
        <v>200</v>
      </c>
      <c r="D109" s="22">
        <v>0.08</v>
      </c>
      <c r="E109" s="22"/>
      <c r="F109" s="22">
        <v>10.62</v>
      </c>
      <c r="G109" s="22">
        <v>40.44</v>
      </c>
      <c r="H109" s="27">
        <v>508</v>
      </c>
    </row>
    <row r="110" spans="1:18" x14ac:dyDescent="0.25">
      <c r="A110" s="96"/>
      <c r="B110" s="16" t="s">
        <v>72</v>
      </c>
      <c r="C110" s="17">
        <v>30</v>
      </c>
      <c r="D110" s="22">
        <v>1.98</v>
      </c>
      <c r="E110" s="22">
        <v>0.27</v>
      </c>
      <c r="F110" s="22">
        <v>11.4</v>
      </c>
      <c r="G110" s="22">
        <v>59.7</v>
      </c>
      <c r="H110" s="27" t="s">
        <v>52</v>
      </c>
    </row>
    <row r="111" spans="1:18" x14ac:dyDescent="0.25">
      <c r="A111" s="97"/>
      <c r="B111" s="16" t="s">
        <v>12</v>
      </c>
      <c r="C111" s="17">
        <v>30</v>
      </c>
      <c r="D111" s="22">
        <v>1.98</v>
      </c>
      <c r="E111" s="22">
        <v>0.36</v>
      </c>
      <c r="F111" s="22">
        <v>10.02</v>
      </c>
      <c r="G111" s="22">
        <v>52.2</v>
      </c>
      <c r="H111" s="27" t="s">
        <v>52</v>
      </c>
    </row>
    <row r="112" spans="1:18" s="5" customFormat="1" x14ac:dyDescent="0.25">
      <c r="A112" s="83" t="s">
        <v>13</v>
      </c>
      <c r="B112" s="83"/>
      <c r="C112" s="75">
        <f>SUM(C105:C111)</f>
        <v>890</v>
      </c>
      <c r="D112" s="75">
        <f>SUM(D105:D111)</f>
        <v>29.14</v>
      </c>
      <c r="E112" s="75">
        <f>SUM(E105:E111)</f>
        <v>27.72</v>
      </c>
      <c r="F112" s="75">
        <f>SUM(F105:F111)</f>
        <v>131.97000000000003</v>
      </c>
      <c r="G112" s="75">
        <f>SUM(G105:G111)</f>
        <v>817.73000000000025</v>
      </c>
      <c r="H112" s="28"/>
    </row>
    <row r="113" spans="1:8" s="5" customFormat="1" ht="13.8" thickBot="1" x14ac:dyDescent="0.3">
      <c r="A113" s="94" t="s">
        <v>18</v>
      </c>
      <c r="B113" s="94"/>
      <c r="C113" s="10">
        <f>C104+C112</f>
        <v>1440</v>
      </c>
      <c r="D113" s="10">
        <f t="shared" ref="D113:G113" si="14">D104+D112</f>
        <v>48.370000000000005</v>
      </c>
      <c r="E113" s="10">
        <f t="shared" si="14"/>
        <v>47.19</v>
      </c>
      <c r="F113" s="10">
        <f t="shared" si="14"/>
        <v>217.96000000000004</v>
      </c>
      <c r="G113" s="10">
        <f t="shared" si="14"/>
        <v>1363.8700000000003</v>
      </c>
      <c r="H113" s="32"/>
    </row>
    <row r="114" spans="1:8" s="5" customFormat="1" x14ac:dyDescent="0.25">
      <c r="A114" s="100" t="s">
        <v>34</v>
      </c>
      <c r="B114" s="101"/>
      <c r="C114" s="101"/>
      <c r="D114" s="101"/>
      <c r="E114" s="101"/>
      <c r="F114" s="101"/>
      <c r="G114" s="101"/>
      <c r="H114" s="102"/>
    </row>
    <row r="115" spans="1:8" x14ac:dyDescent="0.25">
      <c r="A115" s="98" t="s">
        <v>5</v>
      </c>
      <c r="B115" s="16" t="s">
        <v>95</v>
      </c>
      <c r="C115" s="17">
        <v>250</v>
      </c>
      <c r="D115" s="22">
        <v>12.63</v>
      </c>
      <c r="E115" s="22">
        <v>11.35</v>
      </c>
      <c r="F115" s="22">
        <v>48.28</v>
      </c>
      <c r="G115" s="22">
        <v>358.52</v>
      </c>
      <c r="H115" s="27">
        <v>267</v>
      </c>
    </row>
    <row r="116" spans="1:8" x14ac:dyDescent="0.25">
      <c r="A116" s="99"/>
      <c r="B116" s="16" t="s">
        <v>82</v>
      </c>
      <c r="C116" s="17">
        <v>100</v>
      </c>
      <c r="D116" s="22">
        <v>6.5</v>
      </c>
      <c r="E116" s="22">
        <v>7.4</v>
      </c>
      <c r="F116" s="22">
        <v>30.26</v>
      </c>
      <c r="G116" s="22">
        <v>191.2</v>
      </c>
      <c r="H116" s="27" t="s">
        <v>130</v>
      </c>
    </row>
    <row r="117" spans="1:8" x14ac:dyDescent="0.25">
      <c r="A117" s="99"/>
      <c r="B117" s="16" t="s">
        <v>76</v>
      </c>
      <c r="C117" s="17">
        <v>200</v>
      </c>
      <c r="D117" s="22">
        <v>0.24</v>
      </c>
      <c r="E117" s="22">
        <v>0</v>
      </c>
      <c r="F117" s="22">
        <v>7.14</v>
      </c>
      <c r="G117" s="22">
        <v>29.8</v>
      </c>
      <c r="H117" s="27">
        <v>144</v>
      </c>
    </row>
    <row r="118" spans="1:8" x14ac:dyDescent="0.25">
      <c r="A118" s="99"/>
      <c r="B118" s="16"/>
      <c r="C118" s="17"/>
      <c r="D118" s="22"/>
      <c r="E118" s="22"/>
      <c r="F118" s="22"/>
      <c r="G118" s="22"/>
      <c r="H118" s="27"/>
    </row>
    <row r="119" spans="1:8" s="5" customFormat="1" x14ac:dyDescent="0.25">
      <c r="A119" s="83" t="s">
        <v>8</v>
      </c>
      <c r="B119" s="83"/>
      <c r="C119" s="75">
        <f>SUM(C115:C118)</f>
        <v>550</v>
      </c>
      <c r="D119" s="23">
        <f>SUM(D115:D118)</f>
        <v>19.37</v>
      </c>
      <c r="E119" s="23">
        <f>SUM(E115:E118)</f>
        <v>18.75</v>
      </c>
      <c r="F119" s="23">
        <f>SUM(F115:F118)</f>
        <v>85.68</v>
      </c>
      <c r="G119" s="23">
        <f>SUM(G115:G118)</f>
        <v>579.52</v>
      </c>
      <c r="H119" s="28"/>
    </row>
    <row r="120" spans="1:8" x14ac:dyDescent="0.25">
      <c r="A120" s="95" t="s">
        <v>66</v>
      </c>
      <c r="B120" s="49" t="s">
        <v>77</v>
      </c>
      <c r="C120" s="37">
        <v>100</v>
      </c>
      <c r="D120" s="37">
        <v>1.2</v>
      </c>
      <c r="E120" s="37">
        <v>5</v>
      </c>
      <c r="F120" s="37">
        <v>7.4</v>
      </c>
      <c r="G120" s="37">
        <v>97</v>
      </c>
      <c r="H120" s="37" t="s">
        <v>52</v>
      </c>
    </row>
    <row r="121" spans="1:8" x14ac:dyDescent="0.25">
      <c r="A121" s="96"/>
      <c r="B121" s="25" t="s">
        <v>60</v>
      </c>
      <c r="C121" s="67">
        <v>250</v>
      </c>
      <c r="D121" s="22">
        <v>4</v>
      </c>
      <c r="E121" s="22">
        <v>7</v>
      </c>
      <c r="F121" s="22">
        <v>22.06</v>
      </c>
      <c r="G121" s="22">
        <v>166.56</v>
      </c>
      <c r="H121" s="68">
        <v>102</v>
      </c>
    </row>
    <row r="122" spans="1:8" x14ac:dyDescent="0.25">
      <c r="A122" s="96"/>
      <c r="B122" s="16" t="s">
        <v>112</v>
      </c>
      <c r="C122" s="17">
        <v>100</v>
      </c>
      <c r="D122" s="22">
        <v>15.51</v>
      </c>
      <c r="E122" s="22">
        <v>14.6</v>
      </c>
      <c r="F122" s="22">
        <v>25</v>
      </c>
      <c r="G122" s="22">
        <v>260.27</v>
      </c>
      <c r="H122" s="27">
        <v>367</v>
      </c>
    </row>
    <row r="123" spans="1:8" x14ac:dyDescent="0.25">
      <c r="A123" s="96"/>
      <c r="B123" s="16" t="s">
        <v>97</v>
      </c>
      <c r="C123" s="17">
        <v>180</v>
      </c>
      <c r="D123" s="22">
        <v>4.6399999999999997</v>
      </c>
      <c r="E123" s="22">
        <v>5.64</v>
      </c>
      <c r="F123" s="22">
        <v>48.1</v>
      </c>
      <c r="G123" s="22">
        <v>261.64</v>
      </c>
      <c r="H123" s="27">
        <v>414</v>
      </c>
    </row>
    <row r="124" spans="1:8" x14ac:dyDescent="0.25">
      <c r="A124" s="96"/>
      <c r="B124" s="16" t="s">
        <v>73</v>
      </c>
      <c r="C124" s="37">
        <v>200</v>
      </c>
      <c r="D124" s="24">
        <v>0.12</v>
      </c>
      <c r="E124" s="22">
        <v>0.02</v>
      </c>
      <c r="F124" s="22">
        <v>8.58</v>
      </c>
      <c r="G124" s="22">
        <v>34.340000000000003</v>
      </c>
      <c r="H124" s="27">
        <v>511</v>
      </c>
    </row>
    <row r="125" spans="1:8" x14ac:dyDescent="0.25">
      <c r="A125" s="96"/>
      <c r="B125" s="16" t="s">
        <v>72</v>
      </c>
      <c r="C125" s="17">
        <v>30</v>
      </c>
      <c r="D125" s="22">
        <v>1.98</v>
      </c>
      <c r="E125" s="22">
        <v>0.27</v>
      </c>
      <c r="F125" s="22">
        <v>11.4</v>
      </c>
      <c r="G125" s="22">
        <v>59.7</v>
      </c>
      <c r="H125" s="27" t="s">
        <v>52</v>
      </c>
    </row>
    <row r="126" spans="1:8" x14ac:dyDescent="0.25">
      <c r="A126" s="97"/>
      <c r="B126" s="16" t="s">
        <v>12</v>
      </c>
      <c r="C126" s="17">
        <v>30</v>
      </c>
      <c r="D126" s="22">
        <v>1.98</v>
      </c>
      <c r="E126" s="22">
        <v>0.36</v>
      </c>
      <c r="F126" s="22">
        <v>10.02</v>
      </c>
      <c r="G126" s="22">
        <v>52.2</v>
      </c>
      <c r="H126" s="27" t="s">
        <v>52</v>
      </c>
    </row>
    <row r="127" spans="1:8" s="5" customFormat="1" x14ac:dyDescent="0.25">
      <c r="A127" s="83" t="s">
        <v>13</v>
      </c>
      <c r="B127" s="83"/>
      <c r="C127" s="75">
        <f>SUM(C120:C126)</f>
        <v>890</v>
      </c>
      <c r="D127" s="75">
        <f>SUM(D120:D126)</f>
        <v>29.430000000000003</v>
      </c>
      <c r="E127" s="75">
        <f>SUM(E120:E126)</f>
        <v>32.890000000000008</v>
      </c>
      <c r="F127" s="75">
        <f>SUM(F120:F126)</f>
        <v>132.56</v>
      </c>
      <c r="G127" s="75">
        <f>SUM(G120:G126)</f>
        <v>931.71</v>
      </c>
      <c r="H127" s="28"/>
    </row>
    <row r="128" spans="1:8" s="5" customFormat="1" ht="13.8" thickBot="1" x14ac:dyDescent="0.3">
      <c r="A128" s="94" t="s">
        <v>18</v>
      </c>
      <c r="B128" s="94"/>
      <c r="C128" s="10">
        <f>C119+C127</f>
        <v>1440</v>
      </c>
      <c r="D128" s="10">
        <f t="shared" ref="D128:G128" si="15">D119+D127</f>
        <v>48.800000000000004</v>
      </c>
      <c r="E128" s="10">
        <f t="shared" si="15"/>
        <v>51.640000000000008</v>
      </c>
      <c r="F128" s="10">
        <f t="shared" si="15"/>
        <v>218.24</v>
      </c>
      <c r="G128" s="10">
        <f t="shared" si="15"/>
        <v>1511.23</v>
      </c>
      <c r="H128" s="32"/>
    </row>
    <row r="129" spans="1:8" s="5" customFormat="1" x14ac:dyDescent="0.25">
      <c r="A129" s="88" t="s">
        <v>35</v>
      </c>
      <c r="B129" s="89"/>
      <c r="C129" s="89"/>
      <c r="D129" s="89"/>
      <c r="E129" s="89"/>
      <c r="F129" s="89"/>
      <c r="G129" s="89"/>
      <c r="H129" s="90"/>
    </row>
    <row r="130" spans="1:8" x14ac:dyDescent="0.25">
      <c r="A130" s="83" t="s">
        <v>5</v>
      </c>
      <c r="B130" s="16" t="s">
        <v>99</v>
      </c>
      <c r="C130" s="17">
        <v>210</v>
      </c>
      <c r="D130" s="22">
        <v>17.04</v>
      </c>
      <c r="E130" s="22">
        <v>20.69</v>
      </c>
      <c r="F130" s="22">
        <v>41.4</v>
      </c>
      <c r="G130" s="22">
        <v>380.44</v>
      </c>
      <c r="H130" s="27">
        <v>302</v>
      </c>
    </row>
    <row r="131" spans="1:8" x14ac:dyDescent="0.25">
      <c r="A131" s="83"/>
      <c r="B131" s="16" t="s">
        <v>23</v>
      </c>
      <c r="C131" s="17">
        <v>40</v>
      </c>
      <c r="D131" s="22">
        <v>3</v>
      </c>
      <c r="E131" s="22">
        <v>1</v>
      </c>
      <c r="F131" s="22">
        <v>20.8</v>
      </c>
      <c r="G131" s="22">
        <v>108</v>
      </c>
      <c r="H131" s="27" t="s">
        <v>52</v>
      </c>
    </row>
    <row r="132" spans="1:8" x14ac:dyDescent="0.25">
      <c r="A132" s="83"/>
      <c r="B132" s="16" t="s">
        <v>85</v>
      </c>
      <c r="C132" s="17">
        <v>200</v>
      </c>
      <c r="D132" s="22">
        <v>0.26</v>
      </c>
      <c r="E132" s="22">
        <v>0.02</v>
      </c>
      <c r="F132" s="22">
        <v>8.06</v>
      </c>
      <c r="G132" s="22">
        <v>33.22</v>
      </c>
      <c r="H132" s="27">
        <v>494</v>
      </c>
    </row>
    <row r="133" spans="1:8" x14ac:dyDescent="0.25">
      <c r="A133" s="83"/>
      <c r="B133" s="25" t="s">
        <v>6</v>
      </c>
      <c r="C133" s="17">
        <v>100</v>
      </c>
      <c r="D133" s="22">
        <v>0.4</v>
      </c>
      <c r="E133" s="22">
        <v>0.4</v>
      </c>
      <c r="F133" s="22">
        <v>10.8</v>
      </c>
      <c r="G133" s="22">
        <v>47</v>
      </c>
      <c r="H133" s="27" t="s">
        <v>52</v>
      </c>
    </row>
    <row r="134" spans="1:8" x14ac:dyDescent="0.25">
      <c r="A134" s="83"/>
      <c r="B134" s="16"/>
      <c r="C134" s="17"/>
      <c r="D134" s="22"/>
      <c r="E134" s="22"/>
      <c r="F134" s="22"/>
      <c r="G134" s="22"/>
      <c r="H134" s="27"/>
    </row>
    <row r="135" spans="1:8" s="5" customFormat="1" x14ac:dyDescent="0.25">
      <c r="A135" s="83" t="s">
        <v>8</v>
      </c>
      <c r="B135" s="83"/>
      <c r="C135" s="75">
        <f>SUM(C130:C134)</f>
        <v>550</v>
      </c>
      <c r="D135" s="23">
        <f>SUM(D130:D134)</f>
        <v>20.7</v>
      </c>
      <c r="E135" s="23">
        <f t="shared" ref="E135:G135" si="16">SUM(E130:E134)</f>
        <v>22.11</v>
      </c>
      <c r="F135" s="23">
        <f t="shared" si="16"/>
        <v>81.06</v>
      </c>
      <c r="G135" s="23">
        <f t="shared" si="16"/>
        <v>568.66</v>
      </c>
      <c r="H135" s="28"/>
    </row>
    <row r="136" spans="1:8" x14ac:dyDescent="0.25">
      <c r="A136" s="91" t="s">
        <v>66</v>
      </c>
      <c r="B136" s="16" t="s">
        <v>88</v>
      </c>
      <c r="C136" s="17">
        <v>100</v>
      </c>
      <c r="D136" s="22">
        <v>1.48</v>
      </c>
      <c r="E136" s="22">
        <v>2.61</v>
      </c>
      <c r="F136" s="22">
        <v>9.8699999999999992</v>
      </c>
      <c r="G136" s="22">
        <v>68.73</v>
      </c>
      <c r="H136" s="27">
        <v>119</v>
      </c>
    </row>
    <row r="137" spans="1:8" x14ac:dyDescent="0.25">
      <c r="A137" s="92"/>
      <c r="B137" s="16" t="s">
        <v>98</v>
      </c>
      <c r="C137" s="17">
        <v>250</v>
      </c>
      <c r="D137" s="22">
        <v>3.2</v>
      </c>
      <c r="E137" s="22">
        <v>5.45</v>
      </c>
      <c r="F137" s="22">
        <v>17.100000000000001</v>
      </c>
      <c r="G137" s="22">
        <v>130.97999999999999</v>
      </c>
      <c r="H137" s="27">
        <v>134</v>
      </c>
    </row>
    <row r="138" spans="1:8" x14ac:dyDescent="0.25">
      <c r="A138" s="92"/>
      <c r="B138" s="16" t="s">
        <v>113</v>
      </c>
      <c r="C138" s="17">
        <v>280</v>
      </c>
      <c r="D138" s="22">
        <v>21.49</v>
      </c>
      <c r="E138" s="22">
        <v>22.4</v>
      </c>
      <c r="F138" s="22">
        <v>76.650000000000006</v>
      </c>
      <c r="G138" s="22">
        <v>507.76</v>
      </c>
      <c r="H138" s="27" t="s">
        <v>131</v>
      </c>
    </row>
    <row r="139" spans="1:8" x14ac:dyDescent="0.25">
      <c r="A139" s="92"/>
      <c r="B139" s="16" t="s">
        <v>79</v>
      </c>
      <c r="C139" s="17">
        <v>200</v>
      </c>
      <c r="D139" s="22">
        <v>0.14000000000000001</v>
      </c>
      <c r="E139" s="22">
        <v>0.06</v>
      </c>
      <c r="F139" s="22">
        <v>8</v>
      </c>
      <c r="G139" s="22">
        <v>32.700000000000003</v>
      </c>
      <c r="H139" s="27" t="s">
        <v>124</v>
      </c>
    </row>
    <row r="140" spans="1:8" x14ac:dyDescent="0.25">
      <c r="A140" s="92"/>
      <c r="B140" s="16" t="s">
        <v>72</v>
      </c>
      <c r="C140" s="17">
        <v>30</v>
      </c>
      <c r="D140" s="22">
        <v>1.98</v>
      </c>
      <c r="E140" s="22">
        <v>0.27</v>
      </c>
      <c r="F140" s="22">
        <v>11.4</v>
      </c>
      <c r="G140" s="22">
        <v>59.7</v>
      </c>
      <c r="H140" s="27" t="s">
        <v>52</v>
      </c>
    </row>
    <row r="141" spans="1:8" x14ac:dyDescent="0.25">
      <c r="A141" s="93"/>
      <c r="B141" s="16" t="s">
        <v>12</v>
      </c>
      <c r="C141" s="17">
        <v>30</v>
      </c>
      <c r="D141" s="22">
        <v>1.98</v>
      </c>
      <c r="E141" s="22">
        <v>0.36</v>
      </c>
      <c r="F141" s="22">
        <v>10.02</v>
      </c>
      <c r="G141" s="22">
        <v>52.2</v>
      </c>
      <c r="H141" s="27" t="s">
        <v>52</v>
      </c>
    </row>
    <row r="142" spans="1:8" s="5" customFormat="1" x14ac:dyDescent="0.25">
      <c r="A142" s="83" t="s">
        <v>13</v>
      </c>
      <c r="B142" s="83"/>
      <c r="C142" s="75">
        <f>SUM(C136:C141)</f>
        <v>890</v>
      </c>
      <c r="D142" s="75">
        <f>SUM(D136:D141)</f>
        <v>30.27</v>
      </c>
      <c r="E142" s="75">
        <f>SUM(E136:E141)</f>
        <v>31.15</v>
      </c>
      <c r="F142" s="75">
        <f>SUM(F136:F141)</f>
        <v>133.04000000000002</v>
      </c>
      <c r="G142" s="75">
        <f>SUM(G136:G141)</f>
        <v>852.07000000000016</v>
      </c>
      <c r="H142" s="28"/>
    </row>
    <row r="143" spans="1:8" s="5" customFormat="1" ht="13.8" thickBot="1" x14ac:dyDescent="0.3">
      <c r="A143" s="94" t="s">
        <v>18</v>
      </c>
      <c r="B143" s="94"/>
      <c r="C143" s="10">
        <f>C135+C142</f>
        <v>1440</v>
      </c>
      <c r="D143" s="10">
        <f t="shared" ref="D143:G143" si="17">D135+D142</f>
        <v>50.97</v>
      </c>
      <c r="E143" s="10">
        <f t="shared" si="17"/>
        <v>53.26</v>
      </c>
      <c r="F143" s="10">
        <f t="shared" si="17"/>
        <v>214.10000000000002</v>
      </c>
      <c r="G143" s="10">
        <f t="shared" si="17"/>
        <v>1420.73</v>
      </c>
      <c r="H143" s="32"/>
    </row>
    <row r="144" spans="1:8" s="5" customFormat="1" x14ac:dyDescent="0.25">
      <c r="A144" s="100" t="s">
        <v>37</v>
      </c>
      <c r="B144" s="101"/>
      <c r="C144" s="101"/>
      <c r="D144" s="101"/>
      <c r="E144" s="101"/>
      <c r="F144" s="101"/>
      <c r="G144" s="101"/>
      <c r="H144" s="102"/>
    </row>
    <row r="145" spans="1:8" x14ac:dyDescent="0.25">
      <c r="A145" s="98" t="s">
        <v>5</v>
      </c>
      <c r="B145" s="16" t="s">
        <v>36</v>
      </c>
      <c r="C145" s="17">
        <v>250</v>
      </c>
      <c r="D145" s="22">
        <v>12.2</v>
      </c>
      <c r="E145" s="22">
        <v>11.98</v>
      </c>
      <c r="F145" s="22">
        <v>38.229999999999997</v>
      </c>
      <c r="G145" s="22">
        <v>371.45</v>
      </c>
      <c r="H145" s="27">
        <v>266</v>
      </c>
    </row>
    <row r="146" spans="1:8" x14ac:dyDescent="0.25">
      <c r="A146" s="99"/>
      <c r="B146" s="16" t="s">
        <v>100</v>
      </c>
      <c r="C146" s="17">
        <v>100</v>
      </c>
      <c r="D146" s="22">
        <v>8.34</v>
      </c>
      <c r="E146" s="22">
        <v>8.4</v>
      </c>
      <c r="F146" s="22">
        <v>45.2</v>
      </c>
      <c r="G146" s="22">
        <v>251.3</v>
      </c>
      <c r="H146" s="27" t="s">
        <v>132</v>
      </c>
    </row>
    <row r="147" spans="1:8" x14ac:dyDescent="0.25">
      <c r="A147" s="99"/>
      <c r="B147" s="16" t="s">
        <v>7</v>
      </c>
      <c r="C147" s="17">
        <v>200</v>
      </c>
      <c r="D147" s="22">
        <v>0.2</v>
      </c>
      <c r="E147" s="22">
        <v>0.06</v>
      </c>
      <c r="F147" s="22">
        <v>7.06</v>
      </c>
      <c r="G147" s="22">
        <v>28.04</v>
      </c>
      <c r="H147" s="27">
        <v>143</v>
      </c>
    </row>
    <row r="148" spans="1:8" s="5" customFormat="1" x14ac:dyDescent="0.25">
      <c r="A148" s="83" t="s">
        <v>8</v>
      </c>
      <c r="B148" s="83"/>
      <c r="C148" s="75">
        <f>SUM(C145:C147)</f>
        <v>550</v>
      </c>
      <c r="D148" s="75">
        <f>SUM(D145:D147)</f>
        <v>20.74</v>
      </c>
      <c r="E148" s="75">
        <f>SUM(E145:E147)</f>
        <v>20.440000000000001</v>
      </c>
      <c r="F148" s="75">
        <f>SUM(F145:F147)</f>
        <v>90.490000000000009</v>
      </c>
      <c r="G148" s="75">
        <f>SUM(G145:G147)</f>
        <v>650.79</v>
      </c>
      <c r="H148" s="28"/>
    </row>
    <row r="149" spans="1:8" x14ac:dyDescent="0.25">
      <c r="A149" s="91" t="s">
        <v>66</v>
      </c>
      <c r="B149" s="49" t="s">
        <v>86</v>
      </c>
      <c r="C149" s="37">
        <v>100</v>
      </c>
      <c r="D149" s="37">
        <v>1.32</v>
      </c>
      <c r="E149" s="37">
        <v>0.1</v>
      </c>
      <c r="F149" s="37">
        <v>7</v>
      </c>
      <c r="G149" s="37">
        <v>35.35</v>
      </c>
      <c r="H149" s="27">
        <v>16</v>
      </c>
    </row>
    <row r="150" spans="1:8" x14ac:dyDescent="0.25">
      <c r="A150" s="92"/>
      <c r="B150" s="41" t="s">
        <v>107</v>
      </c>
      <c r="C150" s="42">
        <v>250</v>
      </c>
      <c r="D150" s="22">
        <v>3.15</v>
      </c>
      <c r="E150" s="22">
        <v>6.73</v>
      </c>
      <c r="F150" s="22">
        <v>8.65</v>
      </c>
      <c r="G150" s="22">
        <v>144.85</v>
      </c>
      <c r="H150" s="27">
        <v>157</v>
      </c>
    </row>
    <row r="151" spans="1:8" x14ac:dyDescent="0.25">
      <c r="A151" s="92"/>
      <c r="B151" s="41" t="s">
        <v>101</v>
      </c>
      <c r="C151" s="42">
        <v>100</v>
      </c>
      <c r="D151" s="22">
        <v>11.88</v>
      </c>
      <c r="E151" s="22">
        <v>16.63</v>
      </c>
      <c r="F151" s="22">
        <v>20.94</v>
      </c>
      <c r="G151" s="22">
        <v>273.89</v>
      </c>
      <c r="H151" s="27">
        <v>372</v>
      </c>
    </row>
    <row r="152" spans="1:8" x14ac:dyDescent="0.25">
      <c r="A152" s="92"/>
      <c r="B152" s="16" t="s">
        <v>71</v>
      </c>
      <c r="C152" s="17">
        <v>20</v>
      </c>
      <c r="D152" s="22">
        <v>0.12</v>
      </c>
      <c r="E152" s="22">
        <v>0.75</v>
      </c>
      <c r="F152" s="22">
        <v>1.07</v>
      </c>
      <c r="G152" s="22">
        <v>11.5</v>
      </c>
      <c r="H152" s="27">
        <v>453</v>
      </c>
    </row>
    <row r="153" spans="1:8" x14ac:dyDescent="0.25">
      <c r="A153" s="92"/>
      <c r="B153" s="16" t="s">
        <v>133</v>
      </c>
      <c r="C153" s="17">
        <v>180</v>
      </c>
      <c r="D153" s="22">
        <v>9.49</v>
      </c>
      <c r="E153" s="22">
        <v>4.0999999999999996</v>
      </c>
      <c r="F153" s="22">
        <v>50.42</v>
      </c>
      <c r="G153" s="22">
        <v>262.22000000000003</v>
      </c>
      <c r="H153" s="27">
        <v>243</v>
      </c>
    </row>
    <row r="154" spans="1:8" x14ac:dyDescent="0.25">
      <c r="A154" s="92"/>
      <c r="B154" s="16" t="s">
        <v>11</v>
      </c>
      <c r="C154" s="17">
        <v>200</v>
      </c>
      <c r="D154" s="22">
        <v>0.08</v>
      </c>
      <c r="E154" s="22"/>
      <c r="F154" s="22">
        <v>10.62</v>
      </c>
      <c r="G154" s="22">
        <v>40.44</v>
      </c>
      <c r="H154" s="27">
        <v>508</v>
      </c>
    </row>
    <row r="155" spans="1:8" x14ac:dyDescent="0.25">
      <c r="A155" s="92"/>
      <c r="B155" s="16" t="s">
        <v>72</v>
      </c>
      <c r="C155" s="17">
        <v>30</v>
      </c>
      <c r="D155" s="22">
        <v>1.98</v>
      </c>
      <c r="E155" s="22">
        <v>0.27</v>
      </c>
      <c r="F155" s="22">
        <v>11.4</v>
      </c>
      <c r="G155" s="22">
        <v>59.7</v>
      </c>
      <c r="H155" s="27" t="s">
        <v>52</v>
      </c>
    </row>
    <row r="156" spans="1:8" x14ac:dyDescent="0.25">
      <c r="A156" s="93"/>
      <c r="B156" s="16" t="s">
        <v>12</v>
      </c>
      <c r="C156" s="17">
        <v>30</v>
      </c>
      <c r="D156" s="22">
        <v>1.98</v>
      </c>
      <c r="E156" s="22">
        <v>0.36</v>
      </c>
      <c r="F156" s="22">
        <v>10.02</v>
      </c>
      <c r="G156" s="22">
        <v>52.2</v>
      </c>
      <c r="H156" s="27" t="s">
        <v>52</v>
      </c>
    </row>
    <row r="157" spans="1:8" s="5" customFormat="1" x14ac:dyDescent="0.25">
      <c r="A157" s="83" t="s">
        <v>13</v>
      </c>
      <c r="B157" s="83"/>
      <c r="C157" s="75">
        <f>SUM(C149:C156)</f>
        <v>910</v>
      </c>
      <c r="D157" s="75">
        <f>SUM(D149:D156)</f>
        <v>30</v>
      </c>
      <c r="E157" s="75">
        <f>SUM(E149:E156)</f>
        <v>28.94</v>
      </c>
      <c r="F157" s="75">
        <f>SUM(F149:F156)</f>
        <v>120.12000000000002</v>
      </c>
      <c r="G157" s="75">
        <f>SUM(G149:G156)</f>
        <v>880.15000000000009</v>
      </c>
      <c r="H157" s="28"/>
    </row>
    <row r="158" spans="1:8" s="5" customFormat="1" ht="13.8" thickBot="1" x14ac:dyDescent="0.3">
      <c r="A158" s="94" t="s">
        <v>18</v>
      </c>
      <c r="B158" s="94"/>
      <c r="C158" s="10">
        <f>C157+C148</f>
        <v>1460</v>
      </c>
      <c r="D158" s="10">
        <f t="shared" ref="D158:G158" si="18">D157+D148</f>
        <v>50.739999999999995</v>
      </c>
      <c r="E158" s="10">
        <f t="shared" si="18"/>
        <v>49.38</v>
      </c>
      <c r="F158" s="10">
        <f t="shared" si="18"/>
        <v>210.61</v>
      </c>
      <c r="G158" s="10">
        <f t="shared" si="18"/>
        <v>1530.94</v>
      </c>
      <c r="H158" s="32"/>
    </row>
    <row r="159" spans="1:8" s="5" customFormat="1" x14ac:dyDescent="0.25">
      <c r="A159" s="88" t="s">
        <v>118</v>
      </c>
      <c r="B159" s="89"/>
      <c r="C159" s="89"/>
      <c r="D159" s="89"/>
      <c r="E159" s="89"/>
      <c r="F159" s="89"/>
      <c r="G159" s="89"/>
      <c r="H159" s="90"/>
    </row>
    <row r="160" spans="1:8" x14ac:dyDescent="0.25">
      <c r="A160" s="83" t="s">
        <v>5</v>
      </c>
      <c r="B160" s="49" t="s">
        <v>68</v>
      </c>
      <c r="C160" s="37">
        <v>100</v>
      </c>
      <c r="D160" s="37">
        <v>0.8</v>
      </c>
      <c r="E160" s="37">
        <v>0.1</v>
      </c>
      <c r="F160" s="37">
        <v>1.7</v>
      </c>
      <c r="G160" s="37">
        <v>13</v>
      </c>
      <c r="H160" s="27" t="s">
        <v>52</v>
      </c>
    </row>
    <row r="161" spans="1:8" x14ac:dyDescent="0.25">
      <c r="A161" s="83"/>
      <c r="B161" s="16" t="s">
        <v>62</v>
      </c>
      <c r="C161" s="17">
        <v>240</v>
      </c>
      <c r="D161" s="22">
        <v>16.57</v>
      </c>
      <c r="E161" s="22">
        <v>18.899999999999999</v>
      </c>
      <c r="F161" s="22">
        <v>55.1</v>
      </c>
      <c r="G161" s="22">
        <v>413.26</v>
      </c>
      <c r="H161" s="27">
        <v>406</v>
      </c>
    </row>
    <row r="162" spans="1:8" x14ac:dyDescent="0.25">
      <c r="A162" s="83"/>
      <c r="B162" s="16" t="s">
        <v>23</v>
      </c>
      <c r="C162" s="17">
        <v>40</v>
      </c>
      <c r="D162" s="22">
        <v>3</v>
      </c>
      <c r="E162" s="22">
        <v>1</v>
      </c>
      <c r="F162" s="22">
        <v>20.8</v>
      </c>
      <c r="G162" s="22">
        <v>108</v>
      </c>
      <c r="H162" s="27" t="s">
        <v>52</v>
      </c>
    </row>
    <row r="163" spans="1:8" x14ac:dyDescent="0.25">
      <c r="A163" s="83"/>
      <c r="B163" s="16" t="s">
        <v>76</v>
      </c>
      <c r="C163" s="17">
        <v>200</v>
      </c>
      <c r="D163" s="22">
        <v>0.24</v>
      </c>
      <c r="E163" s="22">
        <v>0</v>
      </c>
      <c r="F163" s="22">
        <v>7.14</v>
      </c>
      <c r="G163" s="22">
        <v>29.8</v>
      </c>
      <c r="H163" s="27">
        <v>144</v>
      </c>
    </row>
    <row r="164" spans="1:8" s="5" customFormat="1" x14ac:dyDescent="0.25">
      <c r="A164" s="83" t="s">
        <v>8</v>
      </c>
      <c r="B164" s="83"/>
      <c r="C164" s="75">
        <f>SUM(C160:C163)</f>
        <v>580</v>
      </c>
      <c r="D164" s="23">
        <f>SUM(D160:D163)</f>
        <v>20.61</v>
      </c>
      <c r="E164" s="23">
        <f t="shared" ref="E164:G164" si="19">SUM(E160:E163)</f>
        <v>20</v>
      </c>
      <c r="F164" s="23">
        <f t="shared" si="19"/>
        <v>84.740000000000009</v>
      </c>
      <c r="G164" s="23">
        <f t="shared" si="19"/>
        <v>564.05999999999995</v>
      </c>
      <c r="H164" s="28"/>
    </row>
    <row r="165" spans="1:8" x14ac:dyDescent="0.25">
      <c r="A165" s="91" t="s">
        <v>66</v>
      </c>
      <c r="B165" s="49" t="s">
        <v>80</v>
      </c>
      <c r="C165" s="37">
        <v>100</v>
      </c>
      <c r="D165" s="37">
        <v>1.5</v>
      </c>
      <c r="E165" s="37">
        <v>0.1</v>
      </c>
      <c r="F165" s="37">
        <v>8.8000000000000007</v>
      </c>
      <c r="G165" s="37">
        <v>42</v>
      </c>
      <c r="H165" s="27">
        <v>17</v>
      </c>
    </row>
    <row r="166" spans="1:8" x14ac:dyDescent="0.25">
      <c r="A166" s="92"/>
      <c r="B166" s="16" t="s">
        <v>102</v>
      </c>
      <c r="C166" s="17">
        <v>250</v>
      </c>
      <c r="D166" s="22">
        <v>2.8</v>
      </c>
      <c r="E166" s="22">
        <v>5.28</v>
      </c>
      <c r="F166" s="22">
        <v>9.25</v>
      </c>
      <c r="G166" s="22">
        <v>106.58</v>
      </c>
      <c r="H166" s="27">
        <v>142</v>
      </c>
    </row>
    <row r="167" spans="1:8" x14ac:dyDescent="0.25">
      <c r="A167" s="92"/>
      <c r="B167" s="16" t="s">
        <v>84</v>
      </c>
      <c r="C167" s="17">
        <v>100</v>
      </c>
      <c r="D167" s="22">
        <v>12.67</v>
      </c>
      <c r="E167" s="22">
        <v>16.600000000000001</v>
      </c>
      <c r="F167" s="22">
        <v>22.11</v>
      </c>
      <c r="G167" s="22">
        <v>291.77999999999997</v>
      </c>
      <c r="H167" s="27">
        <v>412</v>
      </c>
    </row>
    <row r="168" spans="1:8" x14ac:dyDescent="0.25">
      <c r="A168" s="92"/>
      <c r="B168" s="16" t="s">
        <v>78</v>
      </c>
      <c r="C168" s="17">
        <v>180</v>
      </c>
      <c r="D168" s="22">
        <v>7.55</v>
      </c>
      <c r="E168" s="22">
        <v>5.35</v>
      </c>
      <c r="F168" s="22">
        <v>43.25</v>
      </c>
      <c r="G168" s="22">
        <v>219.2</v>
      </c>
      <c r="H168" s="27">
        <v>312</v>
      </c>
    </row>
    <row r="169" spans="1:8" x14ac:dyDescent="0.25">
      <c r="A169" s="92"/>
      <c r="B169" s="16" t="s">
        <v>26</v>
      </c>
      <c r="C169" s="17">
        <v>200</v>
      </c>
      <c r="D169" s="22">
        <v>0.32</v>
      </c>
      <c r="E169" s="22">
        <v>0.14000000000000001</v>
      </c>
      <c r="F169" s="22">
        <v>11.46</v>
      </c>
      <c r="G169" s="22">
        <v>48.32</v>
      </c>
      <c r="H169" s="27">
        <v>519</v>
      </c>
    </row>
    <row r="170" spans="1:8" x14ac:dyDescent="0.25">
      <c r="A170" s="92"/>
      <c r="B170" s="16" t="s">
        <v>72</v>
      </c>
      <c r="C170" s="17">
        <v>30</v>
      </c>
      <c r="D170" s="22">
        <v>1.98</v>
      </c>
      <c r="E170" s="22">
        <v>0.27</v>
      </c>
      <c r="F170" s="22">
        <v>11.4</v>
      </c>
      <c r="G170" s="22">
        <v>59.7</v>
      </c>
      <c r="H170" s="27" t="s">
        <v>52</v>
      </c>
    </row>
    <row r="171" spans="1:8" x14ac:dyDescent="0.25">
      <c r="A171" s="93"/>
      <c r="B171" s="16" t="s">
        <v>12</v>
      </c>
      <c r="C171" s="17">
        <v>30</v>
      </c>
      <c r="D171" s="22">
        <v>1.98</v>
      </c>
      <c r="E171" s="22">
        <v>0.36</v>
      </c>
      <c r="F171" s="22">
        <v>10.02</v>
      </c>
      <c r="G171" s="22">
        <v>52.2</v>
      </c>
      <c r="H171" s="27" t="s">
        <v>52</v>
      </c>
    </row>
    <row r="172" spans="1:8" s="5" customFormat="1" x14ac:dyDescent="0.25">
      <c r="A172" s="83" t="s">
        <v>13</v>
      </c>
      <c r="B172" s="83"/>
      <c r="C172" s="75">
        <f>SUM(C165:C171)</f>
        <v>890</v>
      </c>
      <c r="D172" s="75">
        <f>SUM(D165:D171)</f>
        <v>28.8</v>
      </c>
      <c r="E172" s="75">
        <f>SUM(E165:E171)</f>
        <v>28.099999999999998</v>
      </c>
      <c r="F172" s="75">
        <f>SUM(F165:F171)</f>
        <v>116.29</v>
      </c>
      <c r="G172" s="75">
        <f>SUM(G165:G171)</f>
        <v>819.78000000000009</v>
      </c>
      <c r="H172" s="28"/>
    </row>
    <row r="173" spans="1:8" s="5" customFormat="1" ht="13.8" thickBot="1" x14ac:dyDescent="0.3">
      <c r="A173" s="94" t="s">
        <v>18</v>
      </c>
      <c r="B173" s="94"/>
      <c r="C173" s="10">
        <f>C164+C172</f>
        <v>1470</v>
      </c>
      <c r="D173" s="10">
        <f t="shared" ref="D173:G173" si="20">D164+D172</f>
        <v>49.41</v>
      </c>
      <c r="E173" s="10">
        <f t="shared" si="20"/>
        <v>48.099999999999994</v>
      </c>
      <c r="F173" s="10">
        <f t="shared" si="20"/>
        <v>201.03000000000003</v>
      </c>
      <c r="G173" s="10">
        <f t="shared" si="20"/>
        <v>1383.8400000000001</v>
      </c>
      <c r="H173" s="10"/>
    </row>
    <row r="174" spans="1:8" s="5" customFormat="1" x14ac:dyDescent="0.25">
      <c r="A174" s="88" t="s">
        <v>119</v>
      </c>
      <c r="B174" s="89"/>
      <c r="C174" s="89"/>
      <c r="D174" s="89"/>
      <c r="E174" s="89"/>
      <c r="F174" s="89"/>
      <c r="G174" s="89"/>
      <c r="H174" s="90"/>
    </row>
    <row r="175" spans="1:8" s="5" customFormat="1" x14ac:dyDescent="0.25">
      <c r="A175" s="83" t="s">
        <v>5</v>
      </c>
      <c r="B175" s="16" t="s">
        <v>95</v>
      </c>
      <c r="C175" s="17">
        <v>250</v>
      </c>
      <c r="D175" s="22">
        <v>12.63</v>
      </c>
      <c r="E175" s="22">
        <v>11.35</v>
      </c>
      <c r="F175" s="22">
        <v>48.28</v>
      </c>
      <c r="G175" s="22">
        <v>358.52</v>
      </c>
      <c r="H175" s="27">
        <v>267</v>
      </c>
    </row>
    <row r="176" spans="1:8" s="5" customFormat="1" x14ac:dyDescent="0.25">
      <c r="A176" s="83"/>
      <c r="B176" s="16" t="s">
        <v>87</v>
      </c>
      <c r="C176" s="17">
        <v>100</v>
      </c>
      <c r="D176" s="22">
        <v>6.36</v>
      </c>
      <c r="E176" s="22">
        <v>2.98</v>
      </c>
      <c r="F176" s="22">
        <v>43.92</v>
      </c>
      <c r="G176" s="22">
        <v>290.82</v>
      </c>
      <c r="H176" s="27" t="s">
        <v>128</v>
      </c>
    </row>
    <row r="177" spans="1:8" s="5" customFormat="1" x14ac:dyDescent="0.25">
      <c r="A177" s="83"/>
      <c r="B177" s="16" t="s">
        <v>7</v>
      </c>
      <c r="C177" s="17">
        <v>200</v>
      </c>
      <c r="D177" s="22">
        <v>0.2</v>
      </c>
      <c r="E177" s="22">
        <v>0.06</v>
      </c>
      <c r="F177" s="22">
        <v>7.06</v>
      </c>
      <c r="G177" s="22">
        <v>28.04</v>
      </c>
      <c r="H177" s="27">
        <v>143</v>
      </c>
    </row>
    <row r="178" spans="1:8" s="5" customFormat="1" x14ac:dyDescent="0.25">
      <c r="A178" s="83" t="s">
        <v>8</v>
      </c>
      <c r="B178" s="83"/>
      <c r="C178" s="72">
        <f>SUM(C175:C177)</f>
        <v>550</v>
      </c>
      <c r="D178" s="23">
        <f>SUM(D175:D177)</f>
        <v>19.190000000000001</v>
      </c>
      <c r="E178" s="23">
        <f>SUM(E175:E177)</f>
        <v>14.39</v>
      </c>
      <c r="F178" s="23">
        <f>SUM(F175:F177)</f>
        <v>99.26</v>
      </c>
      <c r="G178" s="23">
        <f>SUM(G175:G177)</f>
        <v>677.37999999999988</v>
      </c>
      <c r="H178" s="28"/>
    </row>
    <row r="179" spans="1:8" s="5" customFormat="1" x14ac:dyDescent="0.25">
      <c r="A179" s="95" t="s">
        <v>66</v>
      </c>
      <c r="B179" s="49" t="s">
        <v>77</v>
      </c>
      <c r="C179" s="37">
        <v>100</v>
      </c>
      <c r="D179" s="37">
        <v>1.2</v>
      </c>
      <c r="E179" s="37">
        <v>5</v>
      </c>
      <c r="F179" s="37">
        <v>7.4</v>
      </c>
      <c r="G179" s="37">
        <v>97</v>
      </c>
      <c r="H179" s="37" t="s">
        <v>52</v>
      </c>
    </row>
    <row r="180" spans="1:8" s="5" customFormat="1" x14ac:dyDescent="0.25">
      <c r="A180" s="96"/>
      <c r="B180" s="16" t="s">
        <v>91</v>
      </c>
      <c r="C180" s="17">
        <v>250</v>
      </c>
      <c r="D180" s="22">
        <v>2.78</v>
      </c>
      <c r="E180" s="22">
        <v>4.38</v>
      </c>
      <c r="F180" s="22">
        <v>11.12</v>
      </c>
      <c r="G180" s="22">
        <v>105.25</v>
      </c>
      <c r="H180" s="27">
        <v>128</v>
      </c>
    </row>
    <row r="181" spans="1:8" s="5" customFormat="1" x14ac:dyDescent="0.25">
      <c r="A181" s="96"/>
      <c r="B181" s="16" t="s">
        <v>112</v>
      </c>
      <c r="C181" s="17">
        <v>100</v>
      </c>
      <c r="D181" s="22">
        <v>15.51</v>
      </c>
      <c r="E181" s="22">
        <v>14.6</v>
      </c>
      <c r="F181" s="22">
        <v>25</v>
      </c>
      <c r="G181" s="22">
        <v>260.27</v>
      </c>
      <c r="H181" s="27">
        <v>367</v>
      </c>
    </row>
    <row r="182" spans="1:8" s="5" customFormat="1" x14ac:dyDescent="0.25">
      <c r="A182" s="96"/>
      <c r="B182" s="16" t="s">
        <v>97</v>
      </c>
      <c r="C182" s="17">
        <v>180</v>
      </c>
      <c r="D182" s="22">
        <v>4.6399999999999997</v>
      </c>
      <c r="E182" s="22">
        <v>5.64</v>
      </c>
      <c r="F182" s="22">
        <v>48.1</v>
      </c>
      <c r="G182" s="22">
        <v>261.64</v>
      </c>
      <c r="H182" s="27">
        <v>414</v>
      </c>
    </row>
    <row r="183" spans="1:8" s="5" customFormat="1" x14ac:dyDescent="0.25">
      <c r="A183" s="96"/>
      <c r="B183" s="16" t="s">
        <v>11</v>
      </c>
      <c r="C183" s="17">
        <v>200</v>
      </c>
      <c r="D183" s="22">
        <v>0.08</v>
      </c>
      <c r="E183" s="22"/>
      <c r="F183" s="22">
        <v>10.62</v>
      </c>
      <c r="G183" s="22">
        <v>40.44</v>
      </c>
      <c r="H183" s="27">
        <v>508</v>
      </c>
    </row>
    <row r="184" spans="1:8" s="5" customFormat="1" x14ac:dyDescent="0.25">
      <c r="A184" s="96"/>
      <c r="B184" s="16" t="s">
        <v>72</v>
      </c>
      <c r="C184" s="17">
        <v>30</v>
      </c>
      <c r="D184" s="22">
        <v>1.98</v>
      </c>
      <c r="E184" s="22">
        <v>0.27</v>
      </c>
      <c r="F184" s="22">
        <v>11.4</v>
      </c>
      <c r="G184" s="22">
        <v>59.7</v>
      </c>
      <c r="H184" s="27" t="s">
        <v>52</v>
      </c>
    </row>
    <row r="185" spans="1:8" s="5" customFormat="1" x14ac:dyDescent="0.25">
      <c r="A185" s="97"/>
      <c r="B185" s="16" t="s">
        <v>12</v>
      </c>
      <c r="C185" s="17">
        <v>30</v>
      </c>
      <c r="D185" s="22">
        <v>1.98</v>
      </c>
      <c r="E185" s="22">
        <v>0.36</v>
      </c>
      <c r="F185" s="22">
        <v>10.02</v>
      </c>
      <c r="G185" s="22">
        <v>52.2</v>
      </c>
      <c r="H185" s="27" t="s">
        <v>52</v>
      </c>
    </row>
    <row r="186" spans="1:8" s="5" customFormat="1" x14ac:dyDescent="0.25">
      <c r="A186" s="83" t="s">
        <v>13</v>
      </c>
      <c r="B186" s="83"/>
      <c r="C186" s="72">
        <f>SUM(C179:C185)</f>
        <v>890</v>
      </c>
      <c r="D186" s="72">
        <f>SUM(D179:D185)</f>
        <v>28.169999999999998</v>
      </c>
      <c r="E186" s="72">
        <f>SUM(E179:E185)</f>
        <v>30.249999999999996</v>
      </c>
      <c r="F186" s="72">
        <f>SUM(F179:F185)</f>
        <v>123.66000000000001</v>
      </c>
      <c r="G186" s="72">
        <f>SUM(G179:G185)</f>
        <v>876.5</v>
      </c>
      <c r="H186" s="28"/>
    </row>
    <row r="187" spans="1:8" s="5" customFormat="1" ht="13.8" thickBot="1" x14ac:dyDescent="0.3">
      <c r="A187" s="94" t="s">
        <v>18</v>
      </c>
      <c r="B187" s="94"/>
      <c r="C187" s="10">
        <f>C178+C186</f>
        <v>1440</v>
      </c>
      <c r="D187" s="10">
        <f t="shared" ref="D187" si="21">D178+D186</f>
        <v>47.36</v>
      </c>
      <c r="E187" s="10">
        <f t="shared" ref="E187" si="22">E178+E186</f>
        <v>44.64</v>
      </c>
      <c r="F187" s="10">
        <f t="shared" ref="F187" si="23">F178+F186</f>
        <v>222.92000000000002</v>
      </c>
      <c r="G187" s="10">
        <f t="shared" ref="G187" si="24">G178+G186</f>
        <v>1553.8799999999999</v>
      </c>
      <c r="H187" s="32"/>
    </row>
    <row r="188" spans="1:8" s="5" customFormat="1" x14ac:dyDescent="0.25">
      <c r="A188" s="82" t="s">
        <v>39</v>
      </c>
      <c r="B188" s="82"/>
      <c r="C188" s="35">
        <f>C173+C158+C143+C128+C113+C80+C66+C51+C37+C23+C187+C98</f>
        <v>17430</v>
      </c>
      <c r="D188" s="35">
        <f>D173+D158+D143+D128+D113+D80+D66+D51+D37+D23+D187+D98</f>
        <v>599.44999999999993</v>
      </c>
      <c r="E188" s="35">
        <f>E173+E158+E143+E128+E113+E80+E66+E51+E37+E23+E187+E98</f>
        <v>606.87</v>
      </c>
      <c r="F188" s="35">
        <f>F173+F158+F143+F128+F113+F80+F66+F51+F37+F23+F187+F98</f>
        <v>2562.9900000000002</v>
      </c>
      <c r="G188" s="35">
        <f>G173+G158+G143+G128+G113+G80+G66+G51+G37+G23+G187+G98</f>
        <v>17689.620000000003</v>
      </c>
      <c r="H188" s="34"/>
    </row>
    <row r="189" spans="1:8" s="5" customFormat="1" x14ac:dyDescent="0.25">
      <c r="A189" s="83" t="s">
        <v>40</v>
      </c>
      <c r="B189" s="83"/>
      <c r="C189" s="76">
        <f>C188/12</f>
        <v>1452.5</v>
      </c>
      <c r="D189" s="36">
        <f>D188/12</f>
        <v>49.954166666666659</v>
      </c>
      <c r="E189" s="36">
        <f t="shared" ref="E189:G189" si="25">E188/12</f>
        <v>50.572499999999998</v>
      </c>
      <c r="F189" s="36">
        <f t="shared" si="25"/>
        <v>213.58250000000001</v>
      </c>
      <c r="G189" s="36">
        <f t="shared" si="25"/>
        <v>1474.1350000000002</v>
      </c>
      <c r="H189" s="28"/>
    </row>
    <row r="190" spans="1:8" s="13" customFormat="1" ht="30" customHeight="1" x14ac:dyDescent="0.25">
      <c r="A190" s="84"/>
      <c r="B190" s="84"/>
      <c r="C190" s="12"/>
      <c r="D190" s="3"/>
      <c r="E190" s="3"/>
      <c r="F190" s="3"/>
      <c r="G190" s="3"/>
      <c r="H190" s="33"/>
    </row>
    <row r="191" spans="1:8" ht="12.75" customHeight="1" x14ac:dyDescent="0.25">
      <c r="A191" s="14"/>
      <c r="B191" s="59"/>
      <c r="C191" s="60"/>
    </row>
    <row r="192" spans="1:8" ht="12.75" customHeight="1" x14ac:dyDescent="0.25">
      <c r="A192" s="14"/>
      <c r="B192" s="85" t="s">
        <v>152</v>
      </c>
      <c r="C192" s="86"/>
      <c r="D192" s="86"/>
      <c r="E192" s="86"/>
      <c r="F192" s="86"/>
      <c r="G192" s="87"/>
    </row>
    <row r="193" spans="1:8" ht="51.75" customHeight="1" x14ac:dyDescent="0.25">
      <c r="A193" s="14"/>
      <c r="B193" s="77"/>
      <c r="C193" s="77" t="s">
        <v>140</v>
      </c>
      <c r="D193" s="77" t="s">
        <v>141</v>
      </c>
      <c r="E193" s="77" t="s">
        <v>142</v>
      </c>
      <c r="F193" s="77" t="s">
        <v>143</v>
      </c>
      <c r="G193" s="77" t="s">
        <v>144</v>
      </c>
    </row>
    <row r="194" spans="1:8" x14ac:dyDescent="0.25">
      <c r="A194" s="15"/>
      <c r="B194" s="78" t="s">
        <v>145</v>
      </c>
      <c r="C194" s="79"/>
      <c r="D194" s="80">
        <v>90</v>
      </c>
      <c r="E194" s="80">
        <v>92</v>
      </c>
      <c r="F194" s="80">
        <v>383</v>
      </c>
      <c r="G194" s="80">
        <v>2720</v>
      </c>
    </row>
    <row r="195" spans="1:8" x14ac:dyDescent="0.25">
      <c r="B195" s="47" t="s">
        <v>44</v>
      </c>
      <c r="C195" s="48">
        <f>(C164+C148+C135+C119+C104+C72+C58+C42+C28+C13+C178+C88)/12</f>
        <v>557.5</v>
      </c>
      <c r="D195" s="48">
        <f>(D164+D148+D135+D119+D104+D72+D58+D42+D28+D13+D178+D88)/12</f>
        <v>20.64916666666667</v>
      </c>
      <c r="E195" s="48">
        <f>(E164+E148+E135+E119+E104+E72+E58+E42+E28+E13+E178+E88)/12</f>
        <v>20.266666666666662</v>
      </c>
      <c r="F195" s="48">
        <f>(F164+F148+F135+F119+F104+F72+F58+F42+F28+F13+F178+F88)/12</f>
        <v>87.783333333333317</v>
      </c>
      <c r="G195" s="48">
        <f>(G164+G148+G135+G119+G104+G72+G58+G42+G28+G13+G178+G88)/12</f>
        <v>615.46833333333336</v>
      </c>
    </row>
    <row r="196" spans="1:8" x14ac:dyDescent="0.25">
      <c r="B196" s="62" t="s">
        <v>106</v>
      </c>
      <c r="C196" s="63">
        <v>550</v>
      </c>
      <c r="D196" s="64" t="s">
        <v>134</v>
      </c>
      <c r="E196" s="64" t="s">
        <v>135</v>
      </c>
      <c r="F196" s="64" t="s">
        <v>136</v>
      </c>
      <c r="G196" s="64" t="s">
        <v>114</v>
      </c>
    </row>
    <row r="197" spans="1:8" x14ac:dyDescent="0.25">
      <c r="B197" s="47" t="s">
        <v>53</v>
      </c>
      <c r="C197" s="61"/>
      <c r="D197" s="29"/>
      <c r="E197" s="29"/>
      <c r="F197" s="27"/>
      <c r="G197" s="38">
        <f>G195/2720</f>
        <v>0.22627512254901963</v>
      </c>
    </row>
    <row r="198" spans="1:8" x14ac:dyDescent="0.25">
      <c r="B198" s="47" t="s">
        <v>54</v>
      </c>
      <c r="C198" s="48">
        <f>(C172+C157+C142+C127+C112+C79+C65+C50+C36+C22+C186+C97)/12</f>
        <v>895</v>
      </c>
      <c r="D198" s="48">
        <f>(D172+D157+D142+D127+D112+D79+D65+D50+D36+D22+D186+D97)/12</f>
        <v>29.305000000000003</v>
      </c>
      <c r="E198" s="48">
        <f>(E172+E157+E142+E127+E112+E79+E65+E50+E36+E22+E186+E97)/12</f>
        <v>30.305833333333339</v>
      </c>
      <c r="F198" s="48">
        <f>(F172+F157+F142+F127+F112+F79+F65+F50+F36+F22+F186+F97)/12</f>
        <v>125.79916666666669</v>
      </c>
      <c r="G198" s="48">
        <f>(G172+G157+G142+G127+G112+G79+G65+G50+G36+G22+G186+G97)/12</f>
        <v>858.66666666666686</v>
      </c>
    </row>
    <row r="199" spans="1:8" ht="12.75" customHeight="1" x14ac:dyDescent="0.25">
      <c r="B199" s="62" t="s">
        <v>106</v>
      </c>
      <c r="C199" s="63">
        <v>800</v>
      </c>
      <c r="D199" s="64" t="s">
        <v>137</v>
      </c>
      <c r="E199" s="64" t="s">
        <v>138</v>
      </c>
      <c r="F199" s="64" t="s">
        <v>139</v>
      </c>
      <c r="G199" s="64" t="s">
        <v>151</v>
      </c>
    </row>
    <row r="200" spans="1:8" x14ac:dyDescent="0.25">
      <c r="B200" s="47" t="s">
        <v>55</v>
      </c>
      <c r="C200" s="61"/>
      <c r="D200" s="29"/>
      <c r="E200" s="29"/>
      <c r="F200" s="27"/>
      <c r="G200" s="38">
        <f>G198/2720</f>
        <v>0.31568627450980397</v>
      </c>
      <c r="H200"/>
    </row>
    <row r="201" spans="1:8" x14ac:dyDescent="0.25">
      <c r="B201" s="47"/>
      <c r="C201" s="61"/>
      <c r="D201" s="48"/>
      <c r="E201" s="48"/>
      <c r="F201" s="48"/>
      <c r="G201" s="48"/>
      <c r="H201"/>
    </row>
    <row r="202" spans="1:8" x14ac:dyDescent="0.25">
      <c r="B202" s="62"/>
      <c r="C202" s="63"/>
      <c r="D202" s="64"/>
      <c r="E202" s="64"/>
      <c r="F202" s="64"/>
      <c r="G202" s="64"/>
      <c r="H202"/>
    </row>
    <row r="203" spans="1:8" x14ac:dyDescent="0.25">
      <c r="B203" s="47"/>
      <c r="C203" s="65"/>
      <c r="D203" s="29"/>
      <c r="E203" s="29"/>
      <c r="F203" s="29"/>
      <c r="G203" s="39"/>
      <c r="H203"/>
    </row>
    <row r="204" spans="1:8" x14ac:dyDescent="0.25">
      <c r="B204" s="47" t="s">
        <v>56</v>
      </c>
      <c r="C204" s="48">
        <f>C201+C198+C195</f>
        <v>1452.5</v>
      </c>
      <c r="D204" s="48">
        <f>D201+D198+D195</f>
        <v>49.954166666666673</v>
      </c>
      <c r="E204" s="48">
        <f>E201+E198+E195</f>
        <v>50.572500000000005</v>
      </c>
      <c r="F204" s="48">
        <f>F201+F198+F195</f>
        <v>213.58250000000001</v>
      </c>
      <c r="G204" s="48">
        <f>G201+G198+G195</f>
        <v>1474.1350000000002</v>
      </c>
      <c r="H204"/>
    </row>
    <row r="205" spans="1:8" x14ac:dyDescent="0.25">
      <c r="B205" s="62" t="s">
        <v>106</v>
      </c>
      <c r="C205" s="63">
        <v>1350</v>
      </c>
      <c r="D205" s="64" t="s">
        <v>146</v>
      </c>
      <c r="E205" s="64" t="s">
        <v>147</v>
      </c>
      <c r="F205" s="64" t="s">
        <v>148</v>
      </c>
      <c r="G205" s="64" t="s">
        <v>150</v>
      </c>
    </row>
    <row r="206" spans="1:8" x14ac:dyDescent="0.25">
      <c r="B206" s="47" t="s">
        <v>149</v>
      </c>
      <c r="C206" s="65"/>
      <c r="D206" s="81">
        <f>D204/D194</f>
        <v>0.55504629629629632</v>
      </c>
      <c r="E206" s="81">
        <f t="shared" ref="E206:F206" si="26">E204/E194</f>
        <v>0.54970108695652176</v>
      </c>
      <c r="F206" s="81">
        <f t="shared" si="26"/>
        <v>0.55765665796344654</v>
      </c>
      <c r="G206" s="39">
        <f>G204/2720</f>
        <v>0.54196139705882362</v>
      </c>
    </row>
    <row r="207" spans="1:8" x14ac:dyDescent="0.25">
      <c r="B207" s="59"/>
      <c r="C207" s="66"/>
    </row>
  </sheetData>
  <mergeCells count="82">
    <mergeCell ref="G4:G5"/>
    <mergeCell ref="H4:H5"/>
    <mergeCell ref="A81:H81"/>
    <mergeCell ref="A82:A87"/>
    <mergeCell ref="A88:B88"/>
    <mergeCell ref="A4:A5"/>
    <mergeCell ref="B4:B5"/>
    <mergeCell ref="C4:C5"/>
    <mergeCell ref="D4:F4"/>
    <mergeCell ref="A6:H6"/>
    <mergeCell ref="A7:A12"/>
    <mergeCell ref="A13:B13"/>
    <mergeCell ref="A14:A21"/>
    <mergeCell ref="A22:B22"/>
    <mergeCell ref="A39:A41"/>
    <mergeCell ref="A23:B23"/>
    <mergeCell ref="A24:H24"/>
    <mergeCell ref="A25:A27"/>
    <mergeCell ref="A28:B28"/>
    <mergeCell ref="A29:A35"/>
    <mergeCell ref="A36:B36"/>
    <mergeCell ref="A37:B37"/>
    <mergeCell ref="A38:H38"/>
    <mergeCell ref="A42:B42"/>
    <mergeCell ref="A43:A49"/>
    <mergeCell ref="A50:B50"/>
    <mergeCell ref="A51:B51"/>
    <mergeCell ref="A52:H52"/>
    <mergeCell ref="A53:A57"/>
    <mergeCell ref="A58:B58"/>
    <mergeCell ref="A59:A64"/>
    <mergeCell ref="A65:B65"/>
    <mergeCell ref="A100:A103"/>
    <mergeCell ref="A66:B66"/>
    <mergeCell ref="A67:H67"/>
    <mergeCell ref="A68:A71"/>
    <mergeCell ref="A72:B72"/>
    <mergeCell ref="A73:A78"/>
    <mergeCell ref="A89:A96"/>
    <mergeCell ref="A98:B98"/>
    <mergeCell ref="A79:B79"/>
    <mergeCell ref="A80:B80"/>
    <mergeCell ref="A99:H99"/>
    <mergeCell ref="A104:B104"/>
    <mergeCell ref="A105:A111"/>
    <mergeCell ref="A112:B112"/>
    <mergeCell ref="A97:B97"/>
    <mergeCell ref="A113:B113"/>
    <mergeCell ref="A114:H114"/>
    <mergeCell ref="A115:A118"/>
    <mergeCell ref="A119:B119"/>
    <mergeCell ref="A120:A126"/>
    <mergeCell ref="A127:B127"/>
    <mergeCell ref="A128:B128"/>
    <mergeCell ref="A130:A134"/>
    <mergeCell ref="A135:B135"/>
    <mergeCell ref="A136:A141"/>
    <mergeCell ref="A142:B142"/>
    <mergeCell ref="A149:A156"/>
    <mergeCell ref="A157:B157"/>
    <mergeCell ref="A158:B158"/>
    <mergeCell ref="A129:H129"/>
    <mergeCell ref="A173:B173"/>
    <mergeCell ref="A148:B148"/>
    <mergeCell ref="A145:A147"/>
    <mergeCell ref="A143:B143"/>
    <mergeCell ref="A144:H144"/>
    <mergeCell ref="A188:B188"/>
    <mergeCell ref="A189:B189"/>
    <mergeCell ref="A190:B190"/>
    <mergeCell ref="B192:G192"/>
    <mergeCell ref="A159:H159"/>
    <mergeCell ref="A160:A163"/>
    <mergeCell ref="A164:B164"/>
    <mergeCell ref="A165:A171"/>
    <mergeCell ref="A172:B172"/>
    <mergeCell ref="A187:B187"/>
    <mergeCell ref="A174:H174"/>
    <mergeCell ref="A175:A177"/>
    <mergeCell ref="A178:B178"/>
    <mergeCell ref="A179:A185"/>
    <mergeCell ref="A186:B186"/>
  </mergeCells>
  <pageMargins left="0.7" right="0.7" top="0.75" bottom="0.75" header="0.3" footer="0.3"/>
  <pageSetup paperSize="9" scale="63" orientation="portrait" r:id="rId1"/>
  <rowBreaks count="2" manualBreakCount="2">
    <brk id="66" max="16383" man="1"/>
    <brk id="1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5"/>
  <sheetViews>
    <sheetView tabSelected="1" zoomScaleNormal="100" workbookViewId="0">
      <selection activeCell="G18" sqref="G18"/>
    </sheetView>
  </sheetViews>
  <sheetFormatPr defaultRowHeight="13.2" x14ac:dyDescent="0.25"/>
  <cols>
    <col min="1" max="1" width="12" style="9" customWidth="1"/>
    <col min="2" max="2" width="56.88671875" style="6" customWidth="1"/>
    <col min="3" max="3" width="10.6640625" style="11" customWidth="1"/>
    <col min="4" max="4" width="10.88671875" style="21" customWidth="1"/>
    <col min="5" max="5" width="9.44140625" style="21" customWidth="1"/>
    <col min="6" max="6" width="10.88671875" style="21" customWidth="1"/>
    <col min="7" max="7" width="11.44140625" style="21" customWidth="1"/>
    <col min="8" max="8" width="10.6640625" style="30" customWidth="1"/>
  </cols>
  <sheetData>
    <row r="1" spans="1:8" x14ac:dyDescent="0.25">
      <c r="B1" s="40" t="s">
        <v>59</v>
      </c>
    </row>
    <row r="2" spans="1:8" s="1" customFormat="1" ht="26.4" x14ac:dyDescent="0.25">
      <c r="A2" s="7" t="s">
        <v>3</v>
      </c>
      <c r="B2" s="1" t="s">
        <v>123</v>
      </c>
      <c r="C2" s="2"/>
      <c r="D2" s="20"/>
      <c r="E2" s="20"/>
      <c r="F2" s="20"/>
      <c r="G2" s="20"/>
      <c r="H2" s="31"/>
    </row>
    <row r="3" spans="1:8" s="1" customFormat="1" ht="16.5" customHeight="1" x14ac:dyDescent="0.25">
      <c r="A3" s="8"/>
      <c r="C3" s="2"/>
      <c r="D3" s="20"/>
      <c r="E3" s="20"/>
      <c r="F3" s="20"/>
      <c r="G3" s="20"/>
      <c r="H3" s="31"/>
    </row>
    <row r="4" spans="1:8" s="3" customFormat="1" ht="38.25" customHeight="1" x14ac:dyDescent="0.25">
      <c r="A4" s="118" t="s">
        <v>0</v>
      </c>
      <c r="B4" s="113" t="s">
        <v>1</v>
      </c>
      <c r="C4" s="119" t="s">
        <v>2</v>
      </c>
      <c r="D4" s="113" t="s">
        <v>50</v>
      </c>
      <c r="E4" s="113"/>
      <c r="F4" s="113"/>
      <c r="G4" s="113" t="s">
        <v>46</v>
      </c>
      <c r="H4" s="114" t="s">
        <v>51</v>
      </c>
    </row>
    <row r="5" spans="1:8" s="4" customFormat="1" ht="13.5" customHeight="1" x14ac:dyDescent="0.25">
      <c r="A5" s="118"/>
      <c r="B5" s="113"/>
      <c r="C5" s="119"/>
      <c r="D5" s="71" t="s">
        <v>47</v>
      </c>
      <c r="E5" s="71" t="s">
        <v>48</v>
      </c>
      <c r="F5" s="71" t="s">
        <v>49</v>
      </c>
      <c r="G5" s="113"/>
      <c r="H5" s="114"/>
    </row>
    <row r="6" spans="1:8" s="5" customFormat="1" ht="12.75" customHeight="1" x14ac:dyDescent="0.25">
      <c r="A6" s="115" t="s">
        <v>4</v>
      </c>
      <c r="B6" s="115"/>
      <c r="C6" s="115"/>
      <c r="D6" s="115"/>
      <c r="E6" s="115"/>
      <c r="F6" s="115"/>
      <c r="G6" s="115"/>
      <c r="H6" s="115"/>
    </row>
    <row r="7" spans="1:8" s="5" customFormat="1" x14ac:dyDescent="0.25">
      <c r="A7" s="91" t="s">
        <v>66</v>
      </c>
      <c r="B7" s="49" t="s">
        <v>68</v>
      </c>
      <c r="C7" s="37">
        <v>100</v>
      </c>
      <c r="D7" s="37">
        <v>0.8</v>
      </c>
      <c r="E7" s="37">
        <v>0.1</v>
      </c>
      <c r="F7" s="37">
        <v>1.7</v>
      </c>
      <c r="G7" s="37">
        <v>13</v>
      </c>
      <c r="H7" s="27" t="s">
        <v>52</v>
      </c>
    </row>
    <row r="8" spans="1:8" x14ac:dyDescent="0.25">
      <c r="A8" s="92"/>
      <c r="B8" s="16" t="s">
        <v>69</v>
      </c>
      <c r="C8" s="17">
        <v>250</v>
      </c>
      <c r="D8" s="22">
        <v>2.75</v>
      </c>
      <c r="E8" s="22">
        <v>5.75</v>
      </c>
      <c r="F8" s="22">
        <v>19.53</v>
      </c>
      <c r="G8" s="22">
        <v>153.65</v>
      </c>
      <c r="H8" s="27" t="s">
        <v>96</v>
      </c>
    </row>
    <row r="9" spans="1:8" x14ac:dyDescent="0.25">
      <c r="A9" s="92"/>
      <c r="B9" s="16" t="s">
        <v>70</v>
      </c>
      <c r="C9" s="17">
        <v>100</v>
      </c>
      <c r="D9" s="22">
        <v>12.7</v>
      </c>
      <c r="E9" s="22">
        <v>16.77</v>
      </c>
      <c r="F9" s="22">
        <v>19.29</v>
      </c>
      <c r="G9" s="22">
        <v>256.61</v>
      </c>
      <c r="H9" s="27">
        <v>390</v>
      </c>
    </row>
    <row r="10" spans="1:8" x14ac:dyDescent="0.25">
      <c r="A10" s="92"/>
      <c r="B10" s="16" t="s">
        <v>71</v>
      </c>
      <c r="C10" s="17">
        <v>20</v>
      </c>
      <c r="D10" s="22">
        <v>0.12</v>
      </c>
      <c r="E10" s="22">
        <v>0.75</v>
      </c>
      <c r="F10" s="22">
        <v>1.07</v>
      </c>
      <c r="G10" s="22">
        <v>11.5</v>
      </c>
      <c r="H10" s="27">
        <v>453</v>
      </c>
    </row>
    <row r="11" spans="1:8" x14ac:dyDescent="0.25">
      <c r="A11" s="92"/>
      <c r="B11" s="16" t="s">
        <v>10</v>
      </c>
      <c r="C11" s="17">
        <v>180</v>
      </c>
      <c r="D11" s="22">
        <v>6.95</v>
      </c>
      <c r="E11" s="22">
        <v>3.49</v>
      </c>
      <c r="F11" s="22">
        <v>42.66</v>
      </c>
      <c r="G11" s="22">
        <v>229.68</v>
      </c>
      <c r="H11" s="27">
        <v>291</v>
      </c>
    </row>
    <row r="12" spans="1:8" x14ac:dyDescent="0.25">
      <c r="A12" s="92"/>
      <c r="B12" s="16" t="s">
        <v>11</v>
      </c>
      <c r="C12" s="17">
        <v>200</v>
      </c>
      <c r="D12" s="22">
        <v>0.08</v>
      </c>
      <c r="E12" s="22">
        <v>0</v>
      </c>
      <c r="F12" s="22">
        <v>10.62</v>
      </c>
      <c r="G12" s="22">
        <v>40.44</v>
      </c>
      <c r="H12" s="27">
        <v>508</v>
      </c>
    </row>
    <row r="13" spans="1:8" x14ac:dyDescent="0.25">
      <c r="A13" s="92"/>
      <c r="B13" s="16" t="s">
        <v>72</v>
      </c>
      <c r="C13" s="17">
        <v>30</v>
      </c>
      <c r="D13" s="22">
        <v>1.98</v>
      </c>
      <c r="E13" s="22">
        <v>0.27</v>
      </c>
      <c r="F13" s="22">
        <v>11.4</v>
      </c>
      <c r="G13" s="22">
        <v>59.7</v>
      </c>
      <c r="H13" s="27" t="s">
        <v>52</v>
      </c>
    </row>
    <row r="14" spans="1:8" x14ac:dyDescent="0.25">
      <c r="A14" s="93"/>
      <c r="B14" s="16" t="s">
        <v>12</v>
      </c>
      <c r="C14" s="17">
        <v>30</v>
      </c>
      <c r="D14" s="22">
        <v>1.98</v>
      </c>
      <c r="E14" s="22">
        <v>0.36</v>
      </c>
      <c r="F14" s="22">
        <v>10.02</v>
      </c>
      <c r="G14" s="22">
        <v>52.2</v>
      </c>
      <c r="H14" s="27" t="s">
        <v>52</v>
      </c>
    </row>
    <row r="15" spans="1:8" s="5" customFormat="1" x14ac:dyDescent="0.25">
      <c r="A15" s="103" t="s">
        <v>13</v>
      </c>
      <c r="B15" s="83"/>
      <c r="C15" s="75">
        <f>SUM(C7:C14)</f>
        <v>910</v>
      </c>
      <c r="D15" s="23">
        <f>SUM(D7:D14)</f>
        <v>27.36</v>
      </c>
      <c r="E15" s="23">
        <f t="shared" ref="E15:G15" si="0">SUM(E7:E14)</f>
        <v>27.49</v>
      </c>
      <c r="F15" s="23">
        <f t="shared" si="0"/>
        <v>116.29</v>
      </c>
      <c r="G15" s="74">
        <f t="shared" si="0"/>
        <v>816.7800000000002</v>
      </c>
      <c r="H15" s="28"/>
    </row>
    <row r="16" spans="1:8" x14ac:dyDescent="0.25">
      <c r="A16" s="103" t="s">
        <v>14</v>
      </c>
      <c r="B16" s="16" t="s">
        <v>73</v>
      </c>
      <c r="C16" s="37">
        <v>200</v>
      </c>
      <c r="D16" s="24">
        <v>0.12</v>
      </c>
      <c r="E16" s="22">
        <v>0.02</v>
      </c>
      <c r="F16" s="22">
        <v>8.58</v>
      </c>
      <c r="G16" s="22">
        <v>34.340000000000003</v>
      </c>
      <c r="H16" s="27">
        <v>511</v>
      </c>
    </row>
    <row r="17" spans="1:8" x14ac:dyDescent="0.25">
      <c r="A17" s="103"/>
      <c r="B17" s="25" t="s">
        <v>6</v>
      </c>
      <c r="C17" s="17">
        <v>100</v>
      </c>
      <c r="D17" s="22">
        <v>0.4</v>
      </c>
      <c r="E17" s="22">
        <v>0.4</v>
      </c>
      <c r="F17" s="22">
        <v>10.8</v>
      </c>
      <c r="G17" s="22">
        <v>47</v>
      </c>
      <c r="H17" s="27" t="s">
        <v>52</v>
      </c>
    </row>
    <row r="18" spans="1:8" x14ac:dyDescent="0.25">
      <c r="A18" s="103"/>
      <c r="B18" s="16" t="s">
        <v>33</v>
      </c>
      <c r="C18" s="17">
        <v>100</v>
      </c>
      <c r="D18" s="22">
        <v>10.5</v>
      </c>
      <c r="E18" s="22">
        <v>11.35</v>
      </c>
      <c r="F18" s="22">
        <v>40.44</v>
      </c>
      <c r="G18" s="22">
        <v>244.2</v>
      </c>
      <c r="H18" s="27">
        <v>543</v>
      </c>
    </row>
    <row r="19" spans="1:8" s="5" customFormat="1" x14ac:dyDescent="0.25">
      <c r="A19" s="103" t="s">
        <v>17</v>
      </c>
      <c r="B19" s="83"/>
      <c r="C19" s="72">
        <f>SUM(C16:C18)</f>
        <v>400</v>
      </c>
      <c r="D19" s="23">
        <f>SUM(D16:D18)</f>
        <v>11.02</v>
      </c>
      <c r="E19" s="23">
        <f t="shared" ref="E19:G19" si="1">SUM(E16:E18)</f>
        <v>11.77</v>
      </c>
      <c r="F19" s="23">
        <f t="shared" si="1"/>
        <v>59.82</v>
      </c>
      <c r="G19" s="74">
        <f t="shared" si="1"/>
        <v>325.53999999999996</v>
      </c>
      <c r="H19" s="28"/>
    </row>
    <row r="20" spans="1:8" s="5" customFormat="1" ht="13.8" thickBot="1" x14ac:dyDescent="0.3">
      <c r="A20" s="104" t="s">
        <v>18</v>
      </c>
      <c r="B20" s="94"/>
      <c r="C20" s="10">
        <f>C19+C15</f>
        <v>1310</v>
      </c>
      <c r="D20" s="10">
        <f t="shared" ref="D20:G20" si="2">D19+D15</f>
        <v>38.379999999999995</v>
      </c>
      <c r="E20" s="10">
        <f t="shared" si="2"/>
        <v>39.26</v>
      </c>
      <c r="F20" s="10">
        <f t="shared" si="2"/>
        <v>176.11</v>
      </c>
      <c r="G20" s="10">
        <f t="shared" si="2"/>
        <v>1142.3200000000002</v>
      </c>
      <c r="H20" s="32"/>
    </row>
    <row r="21" spans="1:8" s="5" customFormat="1" x14ac:dyDescent="0.25">
      <c r="A21" s="109" t="s">
        <v>19</v>
      </c>
      <c r="B21" s="101"/>
      <c r="C21" s="110"/>
      <c r="D21" s="110"/>
      <c r="E21" s="110"/>
      <c r="F21" s="110"/>
      <c r="G21" s="110"/>
      <c r="H21" s="102"/>
    </row>
    <row r="22" spans="1:8" s="5" customFormat="1" x14ac:dyDescent="0.25">
      <c r="A22" s="91" t="s">
        <v>66</v>
      </c>
      <c r="B22" s="49" t="s">
        <v>77</v>
      </c>
      <c r="C22" s="37">
        <v>100</v>
      </c>
      <c r="D22" s="37">
        <v>1.2</v>
      </c>
      <c r="E22" s="37">
        <v>5</v>
      </c>
      <c r="F22" s="37">
        <v>7.4</v>
      </c>
      <c r="G22" s="37">
        <v>97</v>
      </c>
      <c r="H22" s="37" t="s">
        <v>52</v>
      </c>
    </row>
    <row r="23" spans="1:8" x14ac:dyDescent="0.25">
      <c r="A23" s="92"/>
      <c r="B23" s="16" t="s">
        <v>9</v>
      </c>
      <c r="C23" s="17">
        <v>250</v>
      </c>
      <c r="D23" s="22">
        <v>2.25</v>
      </c>
      <c r="E23" s="22">
        <v>3.6</v>
      </c>
      <c r="F23" s="22">
        <v>16.93</v>
      </c>
      <c r="G23" s="22">
        <v>115.37</v>
      </c>
      <c r="H23" s="27">
        <v>131</v>
      </c>
    </row>
    <row r="24" spans="1:8" x14ac:dyDescent="0.25">
      <c r="A24" s="92"/>
      <c r="B24" s="16" t="s">
        <v>109</v>
      </c>
      <c r="C24" s="17">
        <v>100</v>
      </c>
      <c r="D24" s="22">
        <v>15.01</v>
      </c>
      <c r="E24" s="22">
        <v>16.3</v>
      </c>
      <c r="F24" s="22">
        <v>36.11</v>
      </c>
      <c r="G24" s="22">
        <v>254</v>
      </c>
      <c r="H24" s="27">
        <v>343</v>
      </c>
    </row>
    <row r="25" spans="1:8" x14ac:dyDescent="0.25">
      <c r="A25" s="92"/>
      <c r="B25" s="16" t="s">
        <v>78</v>
      </c>
      <c r="C25" s="17">
        <v>180</v>
      </c>
      <c r="D25" s="22">
        <v>7.55</v>
      </c>
      <c r="E25" s="22">
        <v>5.35</v>
      </c>
      <c r="F25" s="22">
        <v>43.25</v>
      </c>
      <c r="G25" s="22">
        <v>219.2</v>
      </c>
      <c r="H25" s="27">
        <v>312</v>
      </c>
    </row>
    <row r="26" spans="1:8" x14ac:dyDescent="0.25">
      <c r="A26" s="92"/>
      <c r="B26" s="16" t="s">
        <v>79</v>
      </c>
      <c r="C26" s="17">
        <v>200</v>
      </c>
      <c r="D26" s="22">
        <v>0.14000000000000001</v>
      </c>
      <c r="E26" s="22">
        <v>0.06</v>
      </c>
      <c r="F26" s="22">
        <v>8</v>
      </c>
      <c r="G26" s="22">
        <v>32.700000000000003</v>
      </c>
      <c r="H26" s="27" t="s">
        <v>124</v>
      </c>
    </row>
    <row r="27" spans="1:8" x14ac:dyDescent="0.25">
      <c r="A27" s="92"/>
      <c r="B27" s="16" t="s">
        <v>72</v>
      </c>
      <c r="C27" s="17">
        <v>30</v>
      </c>
      <c r="D27" s="22">
        <v>1.98</v>
      </c>
      <c r="E27" s="22">
        <v>0.27</v>
      </c>
      <c r="F27" s="22">
        <v>11.4</v>
      </c>
      <c r="G27" s="22">
        <v>59.7</v>
      </c>
      <c r="H27" s="27" t="s">
        <v>52</v>
      </c>
    </row>
    <row r="28" spans="1:8" x14ac:dyDescent="0.25">
      <c r="A28" s="93"/>
      <c r="B28" s="16" t="s">
        <v>12</v>
      </c>
      <c r="C28" s="17">
        <v>30</v>
      </c>
      <c r="D28" s="22">
        <v>1.98</v>
      </c>
      <c r="E28" s="22">
        <v>0.36</v>
      </c>
      <c r="F28" s="22">
        <v>10.02</v>
      </c>
      <c r="G28" s="22">
        <v>52.2</v>
      </c>
      <c r="H28" s="27" t="s">
        <v>52</v>
      </c>
    </row>
    <row r="29" spans="1:8" s="5" customFormat="1" x14ac:dyDescent="0.25">
      <c r="A29" s="103" t="s">
        <v>13</v>
      </c>
      <c r="B29" s="83"/>
      <c r="C29" s="75">
        <f>SUM(C22:C28)</f>
        <v>890</v>
      </c>
      <c r="D29" s="75">
        <f t="shared" ref="D29:G29" si="3">SUM(D22:D28)</f>
        <v>30.110000000000003</v>
      </c>
      <c r="E29" s="75">
        <f t="shared" si="3"/>
        <v>30.939999999999998</v>
      </c>
      <c r="F29" s="75">
        <f t="shared" si="3"/>
        <v>133.11000000000001</v>
      </c>
      <c r="G29" s="75">
        <f t="shared" si="3"/>
        <v>830.17000000000007</v>
      </c>
      <c r="H29" s="28"/>
    </row>
    <row r="30" spans="1:8" x14ac:dyDescent="0.25">
      <c r="A30" s="103" t="s">
        <v>14</v>
      </c>
      <c r="B30" s="16" t="s">
        <v>15</v>
      </c>
      <c r="C30" s="17">
        <v>200</v>
      </c>
      <c r="D30" s="24"/>
      <c r="E30" s="22"/>
      <c r="F30" s="22">
        <v>15</v>
      </c>
      <c r="G30" s="22">
        <v>95</v>
      </c>
      <c r="H30" s="27">
        <v>614</v>
      </c>
    </row>
    <row r="31" spans="1:8" x14ac:dyDescent="0.25">
      <c r="A31" s="103"/>
      <c r="B31" s="25" t="s">
        <v>6</v>
      </c>
      <c r="C31" s="17">
        <v>100</v>
      </c>
      <c r="D31" s="22">
        <v>0.4</v>
      </c>
      <c r="E31" s="22">
        <v>0.4</v>
      </c>
      <c r="F31" s="22">
        <v>10.8</v>
      </c>
      <c r="G31" s="22">
        <v>47</v>
      </c>
      <c r="H31" s="27" t="s">
        <v>52</v>
      </c>
    </row>
    <row r="32" spans="1:8" x14ac:dyDescent="0.25">
      <c r="A32" s="103"/>
      <c r="B32" s="16" t="s">
        <v>16</v>
      </c>
      <c r="C32" s="37">
        <v>100</v>
      </c>
      <c r="D32" s="22">
        <v>9.6</v>
      </c>
      <c r="E32" s="22">
        <v>9.6999999999999993</v>
      </c>
      <c r="F32" s="22">
        <v>29.65</v>
      </c>
      <c r="G32" s="22">
        <v>192.26</v>
      </c>
      <c r="H32" s="27">
        <v>543</v>
      </c>
    </row>
    <row r="33" spans="1:8" s="5" customFormat="1" x14ac:dyDescent="0.25">
      <c r="A33" s="103" t="s">
        <v>17</v>
      </c>
      <c r="B33" s="83"/>
      <c r="C33" s="72">
        <f>SUM(C30:C32)</f>
        <v>400</v>
      </c>
      <c r="D33" s="23">
        <f>SUM(D30:D32)</f>
        <v>10</v>
      </c>
      <c r="E33" s="23">
        <f t="shared" ref="E33:G33" si="4">SUM(E30:E32)</f>
        <v>10.1</v>
      </c>
      <c r="F33" s="23">
        <f t="shared" si="4"/>
        <v>55.45</v>
      </c>
      <c r="G33" s="23">
        <f t="shared" si="4"/>
        <v>334.26</v>
      </c>
      <c r="H33" s="28"/>
    </row>
    <row r="34" spans="1:8" s="5" customFormat="1" ht="13.8" thickBot="1" x14ac:dyDescent="0.3">
      <c r="A34" s="104" t="s">
        <v>18</v>
      </c>
      <c r="B34" s="94"/>
      <c r="C34" s="10">
        <f>C29+C33</f>
        <v>1290</v>
      </c>
      <c r="D34" s="10">
        <f t="shared" ref="D34:G34" si="5">D29+D33</f>
        <v>40.11</v>
      </c>
      <c r="E34" s="10">
        <f t="shared" si="5"/>
        <v>41.04</v>
      </c>
      <c r="F34" s="10">
        <f t="shared" si="5"/>
        <v>188.56</v>
      </c>
      <c r="G34" s="10">
        <f t="shared" si="5"/>
        <v>1164.43</v>
      </c>
      <c r="H34" s="32"/>
    </row>
    <row r="35" spans="1:8" s="5" customFormat="1" x14ac:dyDescent="0.25">
      <c r="A35" s="105" t="s">
        <v>22</v>
      </c>
      <c r="B35" s="105"/>
      <c r="C35" s="105"/>
      <c r="D35" s="105"/>
      <c r="E35" s="105"/>
      <c r="F35" s="105"/>
      <c r="G35" s="105"/>
      <c r="H35" s="105"/>
    </row>
    <row r="36" spans="1:8" s="5" customFormat="1" x14ac:dyDescent="0.25">
      <c r="A36" s="106" t="s">
        <v>66</v>
      </c>
      <c r="B36" s="49" t="s">
        <v>80</v>
      </c>
      <c r="C36" s="37">
        <v>100</v>
      </c>
      <c r="D36" s="37">
        <v>1.5</v>
      </c>
      <c r="E36" s="37">
        <v>0.1</v>
      </c>
      <c r="F36" s="37">
        <v>8.8000000000000007</v>
      </c>
      <c r="G36" s="37">
        <v>42</v>
      </c>
      <c r="H36" s="27">
        <v>17</v>
      </c>
    </row>
    <row r="37" spans="1:8" x14ac:dyDescent="0.25">
      <c r="A37" s="107"/>
      <c r="B37" s="16" t="s">
        <v>83</v>
      </c>
      <c r="C37" s="17">
        <v>250</v>
      </c>
      <c r="D37" s="22">
        <v>3.22</v>
      </c>
      <c r="E37" s="22">
        <v>5.8</v>
      </c>
      <c r="F37" s="22">
        <v>19</v>
      </c>
      <c r="G37" s="22">
        <v>141.6</v>
      </c>
      <c r="H37" s="27" t="s">
        <v>125</v>
      </c>
    </row>
    <row r="38" spans="1:8" ht="18.75" customHeight="1" x14ac:dyDescent="0.25">
      <c r="A38" s="107"/>
      <c r="B38" s="16" t="s">
        <v>108</v>
      </c>
      <c r="C38" s="17">
        <v>100</v>
      </c>
      <c r="D38" s="22">
        <v>14.22</v>
      </c>
      <c r="E38" s="22">
        <v>16.36</v>
      </c>
      <c r="F38" s="22">
        <v>32.85</v>
      </c>
      <c r="G38" s="22">
        <v>204.44</v>
      </c>
      <c r="H38" s="27">
        <v>99</v>
      </c>
    </row>
    <row r="39" spans="1:8" x14ac:dyDescent="0.25">
      <c r="A39" s="107"/>
      <c r="B39" s="16" t="s">
        <v>30</v>
      </c>
      <c r="C39" s="17">
        <v>180</v>
      </c>
      <c r="D39" s="22">
        <v>7.44</v>
      </c>
      <c r="E39" s="22">
        <v>6.85</v>
      </c>
      <c r="F39" s="22">
        <v>31.09</v>
      </c>
      <c r="G39" s="22">
        <v>283.79000000000002</v>
      </c>
      <c r="H39" s="27">
        <v>418</v>
      </c>
    </row>
    <row r="40" spans="1:8" x14ac:dyDescent="0.25">
      <c r="A40" s="107"/>
      <c r="B40" s="16" t="s">
        <v>81</v>
      </c>
      <c r="C40" s="17">
        <v>200</v>
      </c>
      <c r="D40" s="22"/>
      <c r="E40" s="22"/>
      <c r="F40" s="22">
        <v>19</v>
      </c>
      <c r="G40" s="22">
        <v>75</v>
      </c>
      <c r="H40" s="27" t="s">
        <v>126</v>
      </c>
    </row>
    <row r="41" spans="1:8" x14ac:dyDescent="0.25">
      <c r="A41" s="107"/>
      <c r="B41" s="16" t="s">
        <v>72</v>
      </c>
      <c r="C41" s="17">
        <v>30</v>
      </c>
      <c r="D41" s="22">
        <v>1.98</v>
      </c>
      <c r="E41" s="22">
        <v>0.27</v>
      </c>
      <c r="F41" s="22">
        <v>11.4</v>
      </c>
      <c r="G41" s="22">
        <v>59.7</v>
      </c>
      <c r="H41" s="27" t="s">
        <v>52</v>
      </c>
    </row>
    <row r="42" spans="1:8" x14ac:dyDescent="0.25">
      <c r="A42" s="108"/>
      <c r="B42" s="16" t="s">
        <v>12</v>
      </c>
      <c r="C42" s="17">
        <v>30</v>
      </c>
      <c r="D42" s="22">
        <v>1.98</v>
      </c>
      <c r="E42" s="22">
        <v>0.36</v>
      </c>
      <c r="F42" s="22">
        <v>10.02</v>
      </c>
      <c r="G42" s="22">
        <v>52.2</v>
      </c>
      <c r="H42" s="27" t="s">
        <v>52</v>
      </c>
    </row>
    <row r="43" spans="1:8" s="5" customFormat="1" x14ac:dyDescent="0.25">
      <c r="A43" s="83" t="s">
        <v>13</v>
      </c>
      <c r="B43" s="83"/>
      <c r="C43" s="72">
        <f>SUM(C36:C42)</f>
        <v>890</v>
      </c>
      <c r="D43" s="72">
        <f t="shared" ref="D43:G43" si="6">SUM(D36:D42)</f>
        <v>30.340000000000003</v>
      </c>
      <c r="E43" s="72">
        <f t="shared" si="6"/>
        <v>29.74</v>
      </c>
      <c r="F43" s="72">
        <f t="shared" si="6"/>
        <v>132.16000000000003</v>
      </c>
      <c r="G43" s="72">
        <f t="shared" si="6"/>
        <v>858.73</v>
      </c>
      <c r="H43" s="28"/>
    </row>
    <row r="44" spans="1:8" x14ac:dyDescent="0.25">
      <c r="A44" s="83" t="s">
        <v>14</v>
      </c>
      <c r="B44" s="16" t="s">
        <v>21</v>
      </c>
      <c r="C44" s="17">
        <v>200</v>
      </c>
      <c r="D44" s="22">
        <v>4.4000000000000004</v>
      </c>
      <c r="E44" s="22">
        <v>4</v>
      </c>
      <c r="F44" s="22">
        <v>18.600000000000001</v>
      </c>
      <c r="G44" s="22">
        <v>158</v>
      </c>
      <c r="H44" s="27" t="s">
        <v>52</v>
      </c>
    </row>
    <row r="45" spans="1:8" x14ac:dyDescent="0.25">
      <c r="A45" s="83"/>
      <c r="B45" s="25" t="s">
        <v>6</v>
      </c>
      <c r="C45" s="17">
        <v>100</v>
      </c>
      <c r="D45" s="22">
        <v>0.4</v>
      </c>
      <c r="E45" s="22">
        <v>0.4</v>
      </c>
      <c r="F45" s="22">
        <v>10.8</v>
      </c>
      <c r="G45" s="22">
        <v>47</v>
      </c>
      <c r="H45" s="27" t="s">
        <v>52</v>
      </c>
    </row>
    <row r="46" spans="1:8" x14ac:dyDescent="0.25">
      <c r="A46" s="83"/>
      <c r="B46" s="16" t="s">
        <v>82</v>
      </c>
      <c r="C46" s="17">
        <v>100</v>
      </c>
      <c r="D46" s="22">
        <v>6.5</v>
      </c>
      <c r="E46" s="22">
        <v>7.4</v>
      </c>
      <c r="F46" s="22">
        <v>30.26</v>
      </c>
      <c r="G46" s="22">
        <v>191.2</v>
      </c>
      <c r="H46" s="27" t="s">
        <v>130</v>
      </c>
    </row>
    <row r="47" spans="1:8" s="5" customFormat="1" x14ac:dyDescent="0.25">
      <c r="A47" s="83" t="s">
        <v>17</v>
      </c>
      <c r="B47" s="83"/>
      <c r="C47" s="72">
        <f>SUM(C44:C46)</f>
        <v>400</v>
      </c>
      <c r="D47" s="23">
        <f>SUM(D44:D46)</f>
        <v>11.3</v>
      </c>
      <c r="E47" s="23">
        <f t="shared" ref="E47:G47" si="7">SUM(E44:E46)</f>
        <v>11.8</v>
      </c>
      <c r="F47" s="23">
        <f t="shared" si="7"/>
        <v>59.660000000000004</v>
      </c>
      <c r="G47" s="23">
        <f t="shared" si="7"/>
        <v>396.2</v>
      </c>
      <c r="H47" s="27"/>
    </row>
    <row r="48" spans="1:8" s="5" customFormat="1" ht="13.8" thickBot="1" x14ac:dyDescent="0.3">
      <c r="A48" s="94" t="s">
        <v>18</v>
      </c>
      <c r="B48" s="94"/>
      <c r="C48" s="10">
        <f>C43+C47</f>
        <v>1290</v>
      </c>
      <c r="D48" s="10">
        <f t="shared" ref="D48:G48" si="8">D43+D47</f>
        <v>41.64</v>
      </c>
      <c r="E48" s="10">
        <f t="shared" si="8"/>
        <v>41.54</v>
      </c>
      <c r="F48" s="10">
        <f t="shared" si="8"/>
        <v>191.82000000000002</v>
      </c>
      <c r="G48" s="10">
        <f t="shared" si="8"/>
        <v>1254.93</v>
      </c>
      <c r="H48" s="32"/>
    </row>
    <row r="49" spans="1:8" s="5" customFormat="1" x14ac:dyDescent="0.25">
      <c r="A49" s="105" t="s">
        <v>28</v>
      </c>
      <c r="B49" s="105"/>
      <c r="C49" s="105"/>
      <c r="D49" s="105"/>
      <c r="E49" s="105"/>
      <c r="F49" s="105"/>
      <c r="G49" s="105"/>
      <c r="H49" s="105"/>
    </row>
    <row r="50" spans="1:8" s="5" customFormat="1" x14ac:dyDescent="0.25">
      <c r="A50" s="106" t="s">
        <v>66</v>
      </c>
      <c r="B50" s="49" t="s">
        <v>86</v>
      </c>
      <c r="C50" s="37">
        <v>100</v>
      </c>
      <c r="D50" s="37">
        <v>1.32</v>
      </c>
      <c r="E50" s="37">
        <v>0.1</v>
      </c>
      <c r="F50" s="37">
        <v>7</v>
      </c>
      <c r="G50" s="37">
        <v>35.35</v>
      </c>
      <c r="H50" s="27">
        <v>16</v>
      </c>
    </row>
    <row r="51" spans="1:8" ht="26.4" x14ac:dyDescent="0.25">
      <c r="A51" s="107"/>
      <c r="B51" s="16" t="s">
        <v>29</v>
      </c>
      <c r="C51" s="17">
        <v>250</v>
      </c>
      <c r="D51" s="22">
        <v>4.2699999999999996</v>
      </c>
      <c r="E51" s="22">
        <v>3.23</v>
      </c>
      <c r="F51" s="22">
        <v>25.05</v>
      </c>
      <c r="G51" s="22">
        <v>190.45</v>
      </c>
      <c r="H51" s="27">
        <v>147</v>
      </c>
    </row>
    <row r="52" spans="1:8" x14ac:dyDescent="0.25">
      <c r="A52" s="107"/>
      <c r="B52" s="16" t="s">
        <v>127</v>
      </c>
      <c r="C52" s="17">
        <v>280</v>
      </c>
      <c r="D52" s="22">
        <v>20.48</v>
      </c>
      <c r="E52" s="22">
        <v>26.08</v>
      </c>
      <c r="F52" s="22">
        <v>66.459999999999994</v>
      </c>
      <c r="G52" s="22">
        <v>472.92</v>
      </c>
      <c r="H52" s="27">
        <v>407</v>
      </c>
    </row>
    <row r="53" spans="1:8" x14ac:dyDescent="0.25">
      <c r="A53" s="107"/>
      <c r="B53" s="16" t="s">
        <v>11</v>
      </c>
      <c r="C53" s="17">
        <v>200</v>
      </c>
      <c r="D53" s="22">
        <v>0.08</v>
      </c>
      <c r="E53" s="22"/>
      <c r="F53" s="22">
        <v>10.62</v>
      </c>
      <c r="G53" s="22">
        <v>40.44</v>
      </c>
      <c r="H53" s="27">
        <v>508</v>
      </c>
    </row>
    <row r="54" spans="1:8" x14ac:dyDescent="0.25">
      <c r="A54" s="107"/>
      <c r="B54" s="16" t="s">
        <v>72</v>
      </c>
      <c r="C54" s="17">
        <v>30</v>
      </c>
      <c r="D54" s="22">
        <v>1.98</v>
      </c>
      <c r="E54" s="22">
        <v>0.27</v>
      </c>
      <c r="F54" s="22">
        <v>11.4</v>
      </c>
      <c r="G54" s="22">
        <v>59.7</v>
      </c>
      <c r="H54" s="27" t="s">
        <v>52</v>
      </c>
    </row>
    <row r="55" spans="1:8" x14ac:dyDescent="0.25">
      <c r="A55" s="108"/>
      <c r="B55" s="16" t="s">
        <v>12</v>
      </c>
      <c r="C55" s="17">
        <v>30</v>
      </c>
      <c r="D55" s="22">
        <v>1.98</v>
      </c>
      <c r="E55" s="22">
        <v>0.36</v>
      </c>
      <c r="F55" s="22">
        <v>10.02</v>
      </c>
      <c r="G55" s="22">
        <v>52.2</v>
      </c>
      <c r="H55" s="27" t="s">
        <v>52</v>
      </c>
    </row>
    <row r="56" spans="1:8" s="5" customFormat="1" x14ac:dyDescent="0.25">
      <c r="A56" s="83" t="s">
        <v>13</v>
      </c>
      <c r="B56" s="83"/>
      <c r="C56" s="72">
        <f>SUM(C50:C55)</f>
        <v>890</v>
      </c>
      <c r="D56" s="72">
        <f t="shared" ref="D56:G56" si="9">SUM(D50:D55)</f>
        <v>30.11</v>
      </c>
      <c r="E56" s="72">
        <f t="shared" si="9"/>
        <v>30.039999999999996</v>
      </c>
      <c r="F56" s="72">
        <f t="shared" si="9"/>
        <v>130.55000000000001</v>
      </c>
      <c r="G56" s="72">
        <f t="shared" si="9"/>
        <v>851.06000000000017</v>
      </c>
      <c r="H56" s="28"/>
    </row>
    <row r="57" spans="1:8" x14ac:dyDescent="0.25">
      <c r="A57" s="83" t="s">
        <v>14</v>
      </c>
      <c r="B57" s="16" t="s">
        <v>31</v>
      </c>
      <c r="C57" s="17">
        <v>200</v>
      </c>
      <c r="D57" s="22">
        <v>0.2</v>
      </c>
      <c r="E57" s="22">
        <v>0.2</v>
      </c>
      <c r="F57" s="22">
        <v>18.8</v>
      </c>
      <c r="G57" s="22">
        <v>100</v>
      </c>
      <c r="H57" s="27">
        <v>592</v>
      </c>
    </row>
    <row r="58" spans="1:8" x14ac:dyDescent="0.25">
      <c r="A58" s="83"/>
      <c r="B58" s="25" t="s">
        <v>6</v>
      </c>
      <c r="C58" s="17">
        <v>100</v>
      </c>
      <c r="D58" s="22">
        <v>1.4</v>
      </c>
      <c r="E58" s="22">
        <v>0.3</v>
      </c>
      <c r="F58" s="22">
        <v>16</v>
      </c>
      <c r="G58" s="22">
        <v>72.3</v>
      </c>
      <c r="H58" s="27" t="s">
        <v>52</v>
      </c>
    </row>
    <row r="59" spans="1:8" x14ac:dyDescent="0.25">
      <c r="A59" s="83"/>
      <c r="B59" s="16" t="s">
        <v>64</v>
      </c>
      <c r="C59" s="17">
        <v>100</v>
      </c>
      <c r="D59" s="22">
        <v>9.6999999999999993</v>
      </c>
      <c r="E59" s="22">
        <v>10.3</v>
      </c>
      <c r="F59" s="22">
        <v>30.5</v>
      </c>
      <c r="G59" s="22">
        <v>241.36</v>
      </c>
      <c r="H59" s="27">
        <v>543</v>
      </c>
    </row>
    <row r="60" spans="1:8" s="5" customFormat="1" x14ac:dyDescent="0.25">
      <c r="A60" s="83" t="s">
        <v>17</v>
      </c>
      <c r="B60" s="83"/>
      <c r="C60" s="72">
        <f>SUM(C57:C59)</f>
        <v>400</v>
      </c>
      <c r="D60" s="23">
        <f>SUM(D57:D59)</f>
        <v>11.299999999999999</v>
      </c>
      <c r="E60" s="23">
        <f t="shared" ref="E60:G60" si="10">SUM(E57:E59)</f>
        <v>10.8</v>
      </c>
      <c r="F60" s="23">
        <f t="shared" si="10"/>
        <v>65.3</v>
      </c>
      <c r="G60" s="23">
        <f t="shared" si="10"/>
        <v>413.66</v>
      </c>
      <c r="H60" s="28"/>
    </row>
    <row r="61" spans="1:8" s="5" customFormat="1" ht="13.8" thickBot="1" x14ac:dyDescent="0.3">
      <c r="A61" s="94" t="s">
        <v>18</v>
      </c>
      <c r="B61" s="94"/>
      <c r="C61" s="10">
        <f>C56+C60</f>
        <v>1290</v>
      </c>
      <c r="D61" s="10">
        <f t="shared" ref="D61:G61" si="11">D56+D60</f>
        <v>41.41</v>
      </c>
      <c r="E61" s="10">
        <f t="shared" si="11"/>
        <v>40.839999999999996</v>
      </c>
      <c r="F61" s="10">
        <f t="shared" si="11"/>
        <v>195.85000000000002</v>
      </c>
      <c r="G61" s="10">
        <f t="shared" si="11"/>
        <v>1264.7200000000003</v>
      </c>
      <c r="H61" s="32"/>
    </row>
    <row r="62" spans="1:8" s="5" customFormat="1" x14ac:dyDescent="0.25">
      <c r="A62" s="88" t="s">
        <v>32</v>
      </c>
      <c r="B62" s="89"/>
      <c r="C62" s="89"/>
      <c r="D62" s="89"/>
      <c r="E62" s="89"/>
      <c r="F62" s="89"/>
      <c r="G62" s="89"/>
      <c r="H62" s="90"/>
    </row>
    <row r="63" spans="1:8" x14ac:dyDescent="0.25">
      <c r="A63" s="95" t="s">
        <v>66</v>
      </c>
      <c r="B63" s="16" t="s">
        <v>88</v>
      </c>
      <c r="C63" s="17">
        <v>100</v>
      </c>
      <c r="D63" s="22">
        <v>1.48</v>
      </c>
      <c r="E63" s="22">
        <v>2.61</v>
      </c>
      <c r="F63" s="22">
        <v>9.8699999999999992</v>
      </c>
      <c r="G63" s="22">
        <v>68.73</v>
      </c>
      <c r="H63" s="27">
        <v>119</v>
      </c>
    </row>
    <row r="64" spans="1:8" x14ac:dyDescent="0.25">
      <c r="A64" s="96"/>
      <c r="B64" s="25" t="s">
        <v>61</v>
      </c>
      <c r="C64" s="67">
        <v>250</v>
      </c>
      <c r="D64" s="22">
        <v>2.62</v>
      </c>
      <c r="E64" s="22">
        <v>5.85</v>
      </c>
      <c r="F64" s="22">
        <v>9.4499999999999993</v>
      </c>
      <c r="G64" s="22">
        <v>101.83</v>
      </c>
      <c r="H64" s="27" t="s">
        <v>129</v>
      </c>
    </row>
    <row r="65" spans="1:8" x14ac:dyDescent="0.25">
      <c r="A65" s="96"/>
      <c r="B65" s="16" t="s">
        <v>111</v>
      </c>
      <c r="C65" s="17">
        <v>280</v>
      </c>
      <c r="D65" s="22">
        <v>21.68</v>
      </c>
      <c r="E65" s="22">
        <v>22.59</v>
      </c>
      <c r="F65" s="22">
        <v>71.89</v>
      </c>
      <c r="G65" s="22">
        <v>570.76</v>
      </c>
      <c r="H65" s="27">
        <v>265</v>
      </c>
    </row>
    <row r="66" spans="1:8" x14ac:dyDescent="0.25">
      <c r="A66" s="96"/>
      <c r="B66" s="16" t="s">
        <v>26</v>
      </c>
      <c r="C66" s="17">
        <v>200</v>
      </c>
      <c r="D66" s="22">
        <v>0.32</v>
      </c>
      <c r="E66" s="22">
        <v>0.14000000000000001</v>
      </c>
      <c r="F66" s="22">
        <v>11.46</v>
      </c>
      <c r="G66" s="22">
        <v>48.32</v>
      </c>
      <c r="H66" s="27">
        <v>519</v>
      </c>
    </row>
    <row r="67" spans="1:8" x14ac:dyDescent="0.25">
      <c r="A67" s="96"/>
      <c r="B67" s="16" t="s">
        <v>72</v>
      </c>
      <c r="C67" s="17">
        <v>30</v>
      </c>
      <c r="D67" s="22">
        <v>1.98</v>
      </c>
      <c r="E67" s="22">
        <v>0.27</v>
      </c>
      <c r="F67" s="22">
        <v>11.4</v>
      </c>
      <c r="G67" s="22">
        <v>59.7</v>
      </c>
      <c r="H67" s="27" t="s">
        <v>52</v>
      </c>
    </row>
    <row r="68" spans="1:8" x14ac:dyDescent="0.25">
      <c r="A68" s="97"/>
      <c r="B68" s="16" t="s">
        <v>12</v>
      </c>
      <c r="C68" s="17">
        <v>30</v>
      </c>
      <c r="D68" s="22">
        <v>1.98</v>
      </c>
      <c r="E68" s="22">
        <v>0.36</v>
      </c>
      <c r="F68" s="22">
        <v>10.02</v>
      </c>
      <c r="G68" s="22">
        <v>52.2</v>
      </c>
      <c r="H68" s="27" t="s">
        <v>52</v>
      </c>
    </row>
    <row r="69" spans="1:8" s="5" customFormat="1" x14ac:dyDescent="0.25">
      <c r="A69" s="83" t="s">
        <v>13</v>
      </c>
      <c r="B69" s="83"/>
      <c r="C69" s="75">
        <f>SUM(C63:C68)</f>
        <v>890</v>
      </c>
      <c r="D69" s="75">
        <f>SUM(D63:D68)</f>
        <v>30.060000000000002</v>
      </c>
      <c r="E69" s="75">
        <f>SUM(E63:E68)</f>
        <v>31.819999999999997</v>
      </c>
      <c r="F69" s="75">
        <f>SUM(F63:F68)</f>
        <v>124.09000000000002</v>
      </c>
      <c r="G69" s="75">
        <f>SUM(G63:G68)</f>
        <v>901.54000000000008</v>
      </c>
      <c r="H69" s="28"/>
    </row>
    <row r="70" spans="1:8" x14ac:dyDescent="0.25">
      <c r="A70" s="83" t="s">
        <v>14</v>
      </c>
      <c r="B70" s="16" t="s">
        <v>79</v>
      </c>
      <c r="C70" s="17">
        <v>200</v>
      </c>
      <c r="D70" s="22">
        <v>0.14000000000000001</v>
      </c>
      <c r="E70" s="22">
        <v>0.06</v>
      </c>
      <c r="F70" s="22">
        <v>8</v>
      </c>
      <c r="G70" s="22">
        <v>32.700000000000003</v>
      </c>
      <c r="H70" s="27" t="s">
        <v>124</v>
      </c>
    </row>
    <row r="71" spans="1:8" x14ac:dyDescent="0.25">
      <c r="A71" s="83"/>
      <c r="B71" s="25" t="s">
        <v>6</v>
      </c>
      <c r="C71" s="17">
        <v>100</v>
      </c>
      <c r="D71" s="22">
        <v>0.4</v>
      </c>
      <c r="E71" s="22">
        <v>0.4</v>
      </c>
      <c r="F71" s="22">
        <v>10.8</v>
      </c>
      <c r="G71" s="22">
        <v>47</v>
      </c>
      <c r="H71" s="27" t="s">
        <v>52</v>
      </c>
    </row>
    <row r="72" spans="1:8" x14ac:dyDescent="0.25">
      <c r="A72" s="83"/>
      <c r="B72" s="16" t="s">
        <v>89</v>
      </c>
      <c r="C72" s="17">
        <v>100</v>
      </c>
      <c r="D72" s="22">
        <v>9.5</v>
      </c>
      <c r="E72" s="22">
        <v>10.199999999999999</v>
      </c>
      <c r="F72" s="22">
        <v>30.5</v>
      </c>
      <c r="G72" s="22">
        <v>245.28</v>
      </c>
      <c r="H72" s="27">
        <v>573</v>
      </c>
    </row>
    <row r="73" spans="1:8" s="5" customFormat="1" x14ac:dyDescent="0.25">
      <c r="A73" s="83" t="s">
        <v>17</v>
      </c>
      <c r="B73" s="83"/>
      <c r="C73" s="72">
        <f>SUM(C70:C72)</f>
        <v>400</v>
      </c>
      <c r="D73" s="23">
        <f>SUM(D70:D72)</f>
        <v>10.039999999999999</v>
      </c>
      <c r="E73" s="23">
        <f t="shared" ref="E73:G73" si="12">SUM(E70:E72)</f>
        <v>10.66</v>
      </c>
      <c r="F73" s="23">
        <f t="shared" si="12"/>
        <v>49.3</v>
      </c>
      <c r="G73" s="23">
        <f t="shared" si="12"/>
        <v>324.98</v>
      </c>
      <c r="H73" s="28"/>
    </row>
    <row r="74" spans="1:8" s="5" customFormat="1" ht="13.8" thickBot="1" x14ac:dyDescent="0.3">
      <c r="A74" s="94" t="s">
        <v>18</v>
      </c>
      <c r="B74" s="94"/>
      <c r="C74" s="10">
        <f>C69+C73</f>
        <v>1290</v>
      </c>
      <c r="D74" s="10">
        <f t="shared" ref="D74:G74" si="13">D69+D73</f>
        <v>40.1</v>
      </c>
      <c r="E74" s="10">
        <f t="shared" si="13"/>
        <v>42.48</v>
      </c>
      <c r="F74" s="10">
        <f t="shared" si="13"/>
        <v>173.39000000000001</v>
      </c>
      <c r="G74" s="10">
        <f t="shared" si="13"/>
        <v>1226.52</v>
      </c>
      <c r="H74" s="32"/>
    </row>
    <row r="75" spans="1:8" s="5" customFormat="1" x14ac:dyDescent="0.25">
      <c r="A75" s="100" t="s">
        <v>121</v>
      </c>
      <c r="B75" s="101"/>
      <c r="C75" s="101"/>
      <c r="D75" s="101"/>
      <c r="E75" s="101"/>
      <c r="F75" s="101"/>
      <c r="G75" s="101"/>
      <c r="H75" s="102"/>
    </row>
    <row r="76" spans="1:8" s="5" customFormat="1" x14ac:dyDescent="0.25">
      <c r="A76" s="91" t="s">
        <v>66</v>
      </c>
      <c r="B76" s="49" t="s">
        <v>120</v>
      </c>
      <c r="C76" s="37">
        <v>100</v>
      </c>
      <c r="D76" s="37">
        <v>1.1299999999999999</v>
      </c>
      <c r="E76" s="37">
        <v>4.5</v>
      </c>
      <c r="F76" s="37">
        <v>9.8000000000000007</v>
      </c>
      <c r="G76" s="37">
        <v>66</v>
      </c>
      <c r="H76" s="27">
        <v>484</v>
      </c>
    </row>
    <row r="77" spans="1:8" s="5" customFormat="1" x14ac:dyDescent="0.25">
      <c r="A77" s="92"/>
      <c r="B77" s="41" t="s">
        <v>107</v>
      </c>
      <c r="C77" s="42">
        <v>250</v>
      </c>
      <c r="D77" s="22">
        <v>3.15</v>
      </c>
      <c r="E77" s="22">
        <v>6.73</v>
      </c>
      <c r="F77" s="22">
        <v>8.65</v>
      </c>
      <c r="G77" s="22">
        <v>144.85</v>
      </c>
      <c r="H77" s="27">
        <v>157</v>
      </c>
    </row>
    <row r="78" spans="1:8" s="5" customFormat="1" x14ac:dyDescent="0.25">
      <c r="A78" s="92"/>
      <c r="B78" s="41" t="s">
        <v>101</v>
      </c>
      <c r="C78" s="42">
        <v>100</v>
      </c>
      <c r="D78" s="22">
        <v>11.88</v>
      </c>
      <c r="E78" s="22">
        <v>16.63</v>
      </c>
      <c r="F78" s="22">
        <v>20.94</v>
      </c>
      <c r="G78" s="22">
        <v>273.89</v>
      </c>
      <c r="H78" s="27">
        <v>372</v>
      </c>
    </row>
    <row r="79" spans="1:8" s="5" customFormat="1" x14ac:dyDescent="0.25">
      <c r="A79" s="92"/>
      <c r="B79" s="16" t="s">
        <v>71</v>
      </c>
      <c r="C79" s="17">
        <v>20</v>
      </c>
      <c r="D79" s="22">
        <v>0.12</v>
      </c>
      <c r="E79" s="22">
        <v>0.75</v>
      </c>
      <c r="F79" s="22">
        <v>1.07</v>
      </c>
      <c r="G79" s="22">
        <v>11.5</v>
      </c>
      <c r="H79" s="27">
        <v>453</v>
      </c>
    </row>
    <row r="80" spans="1:8" s="5" customFormat="1" x14ac:dyDescent="0.25">
      <c r="A80" s="92"/>
      <c r="B80" s="16" t="s">
        <v>78</v>
      </c>
      <c r="C80" s="17">
        <v>180</v>
      </c>
      <c r="D80" s="22">
        <v>7.55</v>
      </c>
      <c r="E80" s="22">
        <v>5.35</v>
      </c>
      <c r="F80" s="22">
        <v>43.25</v>
      </c>
      <c r="G80" s="22">
        <v>219.2</v>
      </c>
      <c r="H80" s="27">
        <v>312</v>
      </c>
    </row>
    <row r="81" spans="1:18" s="5" customFormat="1" x14ac:dyDescent="0.25">
      <c r="A81" s="92"/>
      <c r="B81" s="16" t="s">
        <v>11</v>
      </c>
      <c r="C81" s="17">
        <v>200</v>
      </c>
      <c r="D81" s="22">
        <v>0.08</v>
      </c>
      <c r="E81" s="22"/>
      <c r="F81" s="22">
        <v>10.62</v>
      </c>
      <c r="G81" s="22">
        <v>40.44</v>
      </c>
      <c r="H81" s="27">
        <v>508</v>
      </c>
    </row>
    <row r="82" spans="1:18" s="5" customFormat="1" x14ac:dyDescent="0.25">
      <c r="A82" s="92"/>
      <c r="B82" s="16" t="s">
        <v>72</v>
      </c>
      <c r="C82" s="17">
        <v>30</v>
      </c>
      <c r="D82" s="22">
        <v>1.98</v>
      </c>
      <c r="E82" s="22">
        <v>0.27</v>
      </c>
      <c r="F82" s="22">
        <v>11.4</v>
      </c>
      <c r="G82" s="22">
        <v>59.7</v>
      </c>
      <c r="H82" s="27" t="s">
        <v>52</v>
      </c>
    </row>
    <row r="83" spans="1:18" s="5" customFormat="1" x14ac:dyDescent="0.25">
      <c r="A83" s="93"/>
      <c r="B83" s="16" t="s">
        <v>12</v>
      </c>
      <c r="C83" s="17">
        <v>30</v>
      </c>
      <c r="D83" s="22">
        <v>1.98</v>
      </c>
      <c r="E83" s="22">
        <v>0.36</v>
      </c>
      <c r="F83" s="22">
        <v>10.02</v>
      </c>
      <c r="G83" s="22">
        <v>52.2</v>
      </c>
      <c r="H83" s="27" t="s">
        <v>52</v>
      </c>
    </row>
    <row r="84" spans="1:18" s="5" customFormat="1" x14ac:dyDescent="0.25">
      <c r="A84" s="103" t="s">
        <v>13</v>
      </c>
      <c r="B84" s="83"/>
      <c r="C84" s="75">
        <f>SUM(C76:C83)</f>
        <v>910</v>
      </c>
      <c r="D84" s="23">
        <f>SUM(D76:D83)</f>
        <v>27.87</v>
      </c>
      <c r="E84" s="23">
        <f t="shared" ref="E84:G84" si="14">SUM(E76:E83)</f>
        <v>34.590000000000003</v>
      </c>
      <c r="F84" s="23">
        <f t="shared" si="14"/>
        <v>115.75000000000001</v>
      </c>
      <c r="G84" s="74">
        <f t="shared" si="14"/>
        <v>867.7800000000002</v>
      </c>
      <c r="H84" s="28"/>
    </row>
    <row r="85" spans="1:18" s="5" customFormat="1" x14ac:dyDescent="0.25">
      <c r="A85" s="103" t="s">
        <v>14</v>
      </c>
      <c r="B85" s="16" t="s">
        <v>21</v>
      </c>
      <c r="C85" s="17">
        <v>200</v>
      </c>
      <c r="D85" s="22">
        <v>4.4000000000000004</v>
      </c>
      <c r="E85" s="22">
        <v>4</v>
      </c>
      <c r="F85" s="22">
        <v>18.600000000000001</v>
      </c>
      <c r="G85" s="22">
        <v>158</v>
      </c>
      <c r="H85" s="27" t="s">
        <v>52</v>
      </c>
    </row>
    <row r="86" spans="1:18" s="5" customFormat="1" x14ac:dyDescent="0.25">
      <c r="A86" s="103"/>
      <c r="B86" s="25" t="s">
        <v>122</v>
      </c>
      <c r="C86" s="65">
        <v>150</v>
      </c>
      <c r="D86" s="22">
        <v>3.1</v>
      </c>
      <c r="E86" s="22">
        <v>7.9</v>
      </c>
      <c r="F86" s="22">
        <v>39.799999999999997</v>
      </c>
      <c r="G86" s="22">
        <v>249</v>
      </c>
      <c r="H86" s="68">
        <v>223</v>
      </c>
    </row>
    <row r="87" spans="1:18" s="5" customFormat="1" x14ac:dyDescent="0.25">
      <c r="A87" s="83" t="s">
        <v>17</v>
      </c>
      <c r="B87" s="83"/>
      <c r="C87" s="72">
        <f>SUM(C85:C86)</f>
        <v>350</v>
      </c>
      <c r="D87" s="23">
        <f>SUM(D85:D86)</f>
        <v>7.5</v>
      </c>
      <c r="E87" s="23">
        <f>SUM(E85:E86)</f>
        <v>11.9</v>
      </c>
      <c r="F87" s="23">
        <f>SUM(F85:F86)</f>
        <v>58.4</v>
      </c>
      <c r="G87" s="23">
        <f>SUM(G85:G86)</f>
        <v>407</v>
      </c>
      <c r="H87" s="28"/>
    </row>
    <row r="88" spans="1:18" s="5" customFormat="1" ht="13.8" thickBot="1" x14ac:dyDescent="0.3">
      <c r="A88" s="94" t="s">
        <v>18</v>
      </c>
      <c r="B88" s="94"/>
      <c r="C88" s="10">
        <f>C87+C84</f>
        <v>1260</v>
      </c>
      <c r="D88" s="10">
        <f>D87+D84</f>
        <v>35.370000000000005</v>
      </c>
      <c r="E88" s="10">
        <f>E87+E84</f>
        <v>46.49</v>
      </c>
      <c r="F88" s="10">
        <f>F87+F84</f>
        <v>174.15</v>
      </c>
      <c r="G88" s="10">
        <f>G87+G84</f>
        <v>1274.7800000000002</v>
      </c>
      <c r="H88" s="32"/>
    </row>
    <row r="89" spans="1:18" s="5" customFormat="1" x14ac:dyDescent="0.25">
      <c r="A89" s="88" t="s">
        <v>117</v>
      </c>
      <c r="B89" s="89"/>
      <c r="C89" s="89"/>
      <c r="D89" s="89"/>
      <c r="E89" s="89"/>
      <c r="F89" s="89"/>
      <c r="G89" s="89"/>
      <c r="H89" s="90"/>
    </row>
    <row r="90" spans="1:18" x14ac:dyDescent="0.25">
      <c r="A90" s="95" t="s">
        <v>66</v>
      </c>
      <c r="B90" s="49" t="s">
        <v>86</v>
      </c>
      <c r="C90" s="37">
        <v>100</v>
      </c>
      <c r="D90" s="37">
        <v>1.32</v>
      </c>
      <c r="E90" s="37">
        <v>0.1</v>
      </c>
      <c r="F90" s="37">
        <v>7</v>
      </c>
      <c r="G90" s="37">
        <v>35.35</v>
      </c>
      <c r="H90" s="27">
        <v>16</v>
      </c>
      <c r="L90" s="43"/>
      <c r="M90" s="44"/>
      <c r="N90" s="45"/>
      <c r="O90" s="45"/>
      <c r="P90" s="45"/>
      <c r="Q90" s="45"/>
      <c r="R90" s="46"/>
    </row>
    <row r="91" spans="1:18" x14ac:dyDescent="0.25">
      <c r="A91" s="96"/>
      <c r="B91" s="16" t="s">
        <v>91</v>
      </c>
      <c r="C91" s="17">
        <v>250</v>
      </c>
      <c r="D91" s="22">
        <v>2.78</v>
      </c>
      <c r="E91" s="22">
        <v>4.38</v>
      </c>
      <c r="F91" s="22">
        <v>11.12</v>
      </c>
      <c r="G91" s="22">
        <v>105.25</v>
      </c>
      <c r="H91" s="27">
        <v>128</v>
      </c>
      <c r="L91" s="43"/>
      <c r="M91" s="44"/>
      <c r="N91" s="45"/>
      <c r="O91" s="45"/>
      <c r="P91" s="45"/>
      <c r="Q91" s="45"/>
      <c r="R91" s="46"/>
    </row>
    <row r="92" spans="1:18" x14ac:dyDescent="0.25">
      <c r="A92" s="96"/>
      <c r="B92" s="41" t="s">
        <v>92</v>
      </c>
      <c r="C92" s="42">
        <v>100</v>
      </c>
      <c r="D92" s="22">
        <v>14.22</v>
      </c>
      <c r="E92" s="22">
        <v>19.61</v>
      </c>
      <c r="F92" s="22">
        <v>39.11</v>
      </c>
      <c r="G92" s="22">
        <v>295.11</v>
      </c>
      <c r="H92" s="27">
        <v>303</v>
      </c>
      <c r="L92" s="43"/>
      <c r="M92" s="44"/>
      <c r="N92" s="45"/>
      <c r="O92" s="45"/>
      <c r="P92" s="45"/>
      <c r="Q92" s="45"/>
      <c r="R92" s="46"/>
    </row>
    <row r="93" spans="1:18" x14ac:dyDescent="0.25">
      <c r="A93" s="96"/>
      <c r="B93" s="16" t="s">
        <v>93</v>
      </c>
      <c r="C93" s="17">
        <v>180</v>
      </c>
      <c r="D93" s="22">
        <v>6.78</v>
      </c>
      <c r="E93" s="22">
        <v>3</v>
      </c>
      <c r="F93" s="22">
        <v>42.7</v>
      </c>
      <c r="G93" s="22">
        <v>229.68</v>
      </c>
      <c r="H93" s="27">
        <v>291</v>
      </c>
    </row>
    <row r="94" spans="1:18" x14ac:dyDescent="0.25">
      <c r="A94" s="96"/>
      <c r="B94" s="16" t="s">
        <v>11</v>
      </c>
      <c r="C94" s="17">
        <v>200</v>
      </c>
      <c r="D94" s="22">
        <v>0.08</v>
      </c>
      <c r="E94" s="22"/>
      <c r="F94" s="22">
        <v>10.62</v>
      </c>
      <c r="G94" s="22">
        <v>40.44</v>
      </c>
      <c r="H94" s="27">
        <v>508</v>
      </c>
    </row>
    <row r="95" spans="1:18" x14ac:dyDescent="0.25">
      <c r="A95" s="96"/>
      <c r="B95" s="16" t="s">
        <v>72</v>
      </c>
      <c r="C95" s="17">
        <v>30</v>
      </c>
      <c r="D95" s="22">
        <v>1.98</v>
      </c>
      <c r="E95" s="22">
        <v>0.27</v>
      </c>
      <c r="F95" s="22">
        <v>11.4</v>
      </c>
      <c r="G95" s="22">
        <v>59.7</v>
      </c>
      <c r="H95" s="27" t="s">
        <v>52</v>
      </c>
    </row>
    <row r="96" spans="1:18" x14ac:dyDescent="0.25">
      <c r="A96" s="97"/>
      <c r="B96" s="16" t="s">
        <v>12</v>
      </c>
      <c r="C96" s="17">
        <v>30</v>
      </c>
      <c r="D96" s="22">
        <v>1.98</v>
      </c>
      <c r="E96" s="22">
        <v>0.36</v>
      </c>
      <c r="F96" s="22">
        <v>10.02</v>
      </c>
      <c r="G96" s="22">
        <v>52.2</v>
      </c>
      <c r="H96" s="27" t="s">
        <v>52</v>
      </c>
    </row>
    <row r="97" spans="1:8" s="5" customFormat="1" x14ac:dyDescent="0.25">
      <c r="A97" s="83" t="s">
        <v>13</v>
      </c>
      <c r="B97" s="83"/>
      <c r="C97" s="72">
        <f>SUM(C90:C96)</f>
        <v>890</v>
      </c>
      <c r="D97" s="72">
        <f>SUM(D90:D96)</f>
        <v>29.14</v>
      </c>
      <c r="E97" s="72">
        <f>SUM(E90:E96)</f>
        <v>27.72</v>
      </c>
      <c r="F97" s="72">
        <f>SUM(F90:F96)</f>
        <v>131.97000000000003</v>
      </c>
      <c r="G97" s="72">
        <f>SUM(G90:G96)</f>
        <v>817.73000000000025</v>
      </c>
      <c r="H97" s="28"/>
    </row>
    <row r="98" spans="1:8" x14ac:dyDescent="0.25">
      <c r="A98" s="83" t="s">
        <v>14</v>
      </c>
      <c r="B98" s="25" t="s">
        <v>94</v>
      </c>
      <c r="C98" s="17">
        <v>100</v>
      </c>
      <c r="D98" s="22">
        <v>9.6999999999999993</v>
      </c>
      <c r="E98" s="22">
        <v>10.199999999999999</v>
      </c>
      <c r="F98" s="22">
        <v>33.700000000000003</v>
      </c>
      <c r="G98" s="22">
        <v>238.26</v>
      </c>
      <c r="H98" s="27">
        <v>555</v>
      </c>
    </row>
    <row r="99" spans="1:8" x14ac:dyDescent="0.25">
      <c r="A99" s="83"/>
      <c r="B99" s="25" t="s">
        <v>6</v>
      </c>
      <c r="C99" s="17">
        <v>100</v>
      </c>
      <c r="D99" s="22">
        <v>0.4</v>
      </c>
      <c r="E99" s="22">
        <v>0.4</v>
      </c>
      <c r="F99" s="22">
        <v>10.8</v>
      </c>
      <c r="G99" s="22">
        <v>47</v>
      </c>
      <c r="H99" s="27" t="s">
        <v>52</v>
      </c>
    </row>
    <row r="100" spans="1:8" x14ac:dyDescent="0.25">
      <c r="A100" s="83"/>
      <c r="B100" s="16" t="s">
        <v>15</v>
      </c>
      <c r="C100" s="17">
        <v>200</v>
      </c>
      <c r="D100" s="24"/>
      <c r="E100" s="22"/>
      <c r="F100" s="22">
        <v>15</v>
      </c>
      <c r="G100" s="22">
        <v>95</v>
      </c>
      <c r="H100" s="27">
        <v>614</v>
      </c>
    </row>
    <row r="101" spans="1:8" s="5" customFormat="1" x14ac:dyDescent="0.25">
      <c r="A101" s="83" t="s">
        <v>17</v>
      </c>
      <c r="B101" s="83"/>
      <c r="C101" s="72">
        <f>SUM(C98:C100)</f>
        <v>400</v>
      </c>
      <c r="D101" s="23">
        <f>SUM(D98:D100)</f>
        <v>10.1</v>
      </c>
      <c r="E101" s="23">
        <f t="shared" ref="E101:G101" si="15">SUM(E98:E100)</f>
        <v>10.6</v>
      </c>
      <c r="F101" s="23">
        <f t="shared" si="15"/>
        <v>59.5</v>
      </c>
      <c r="G101" s="23">
        <f t="shared" si="15"/>
        <v>380.26</v>
      </c>
      <c r="H101" s="28"/>
    </row>
    <row r="102" spans="1:8" s="5" customFormat="1" ht="13.8" thickBot="1" x14ac:dyDescent="0.3">
      <c r="A102" s="94" t="s">
        <v>18</v>
      </c>
      <c r="B102" s="94"/>
      <c r="C102" s="10">
        <f>C97+C101</f>
        <v>1290</v>
      </c>
      <c r="D102" s="10">
        <f t="shared" ref="D102:G102" si="16">D97+D101</f>
        <v>39.24</v>
      </c>
      <c r="E102" s="10">
        <f t="shared" si="16"/>
        <v>38.32</v>
      </c>
      <c r="F102" s="10">
        <f t="shared" si="16"/>
        <v>191.47000000000003</v>
      </c>
      <c r="G102" s="10">
        <f t="shared" si="16"/>
        <v>1197.9900000000002</v>
      </c>
      <c r="H102" s="32"/>
    </row>
    <row r="103" spans="1:8" s="5" customFormat="1" x14ac:dyDescent="0.25">
      <c r="A103" s="100" t="s">
        <v>34</v>
      </c>
      <c r="B103" s="101"/>
      <c r="C103" s="101"/>
      <c r="D103" s="101"/>
      <c r="E103" s="101"/>
      <c r="F103" s="101"/>
      <c r="G103" s="101"/>
      <c r="H103" s="102"/>
    </row>
    <row r="104" spans="1:8" x14ac:dyDescent="0.25">
      <c r="A104" s="95" t="s">
        <v>66</v>
      </c>
      <c r="B104" s="49" t="s">
        <v>77</v>
      </c>
      <c r="C104" s="37">
        <v>100</v>
      </c>
      <c r="D104" s="37">
        <v>1.2</v>
      </c>
      <c r="E104" s="37">
        <v>5</v>
      </c>
      <c r="F104" s="37">
        <v>7.4</v>
      </c>
      <c r="G104" s="37">
        <v>97</v>
      </c>
      <c r="H104" s="37" t="s">
        <v>52</v>
      </c>
    </row>
    <row r="105" spans="1:8" x14ac:dyDescent="0.25">
      <c r="A105" s="96"/>
      <c r="B105" s="25" t="s">
        <v>60</v>
      </c>
      <c r="C105" s="67">
        <v>250</v>
      </c>
      <c r="D105" s="22">
        <v>4</v>
      </c>
      <c r="E105" s="22">
        <v>7</v>
      </c>
      <c r="F105" s="22">
        <v>22.06</v>
      </c>
      <c r="G105" s="22">
        <v>166.56</v>
      </c>
      <c r="H105" s="68">
        <v>102</v>
      </c>
    </row>
    <row r="106" spans="1:8" x14ac:dyDescent="0.25">
      <c r="A106" s="96"/>
      <c r="B106" s="16" t="s">
        <v>112</v>
      </c>
      <c r="C106" s="17">
        <v>100</v>
      </c>
      <c r="D106" s="22">
        <v>15.51</v>
      </c>
      <c r="E106" s="22">
        <v>14.6</v>
      </c>
      <c r="F106" s="22">
        <v>25</v>
      </c>
      <c r="G106" s="22">
        <v>260.27</v>
      </c>
      <c r="H106" s="27">
        <v>367</v>
      </c>
    </row>
    <row r="107" spans="1:8" x14ac:dyDescent="0.25">
      <c r="A107" s="96"/>
      <c r="B107" s="16" t="s">
        <v>97</v>
      </c>
      <c r="C107" s="17">
        <v>180</v>
      </c>
      <c r="D107" s="22">
        <v>4.6399999999999997</v>
      </c>
      <c r="E107" s="22">
        <v>5.64</v>
      </c>
      <c r="F107" s="22">
        <v>48.1</v>
      </c>
      <c r="G107" s="22">
        <v>261.64</v>
      </c>
      <c r="H107" s="27">
        <v>414</v>
      </c>
    </row>
    <row r="108" spans="1:8" x14ac:dyDescent="0.25">
      <c r="A108" s="96"/>
      <c r="B108" s="16" t="s">
        <v>73</v>
      </c>
      <c r="C108" s="37">
        <v>200</v>
      </c>
      <c r="D108" s="24">
        <v>0.12</v>
      </c>
      <c r="E108" s="22">
        <v>0.02</v>
      </c>
      <c r="F108" s="22">
        <v>8.58</v>
      </c>
      <c r="G108" s="22">
        <v>34.340000000000003</v>
      </c>
      <c r="H108" s="27">
        <v>511</v>
      </c>
    </row>
    <row r="109" spans="1:8" x14ac:dyDescent="0.25">
      <c r="A109" s="96"/>
      <c r="B109" s="16" t="s">
        <v>72</v>
      </c>
      <c r="C109" s="17">
        <v>30</v>
      </c>
      <c r="D109" s="22">
        <v>1.98</v>
      </c>
      <c r="E109" s="22">
        <v>0.27</v>
      </c>
      <c r="F109" s="22">
        <v>11.4</v>
      </c>
      <c r="G109" s="22">
        <v>59.7</v>
      </c>
      <c r="H109" s="27" t="s">
        <v>52</v>
      </c>
    </row>
    <row r="110" spans="1:8" x14ac:dyDescent="0.25">
      <c r="A110" s="97"/>
      <c r="B110" s="16" t="s">
        <v>12</v>
      </c>
      <c r="C110" s="17">
        <v>30</v>
      </c>
      <c r="D110" s="22">
        <v>1.98</v>
      </c>
      <c r="E110" s="22">
        <v>0.36</v>
      </c>
      <c r="F110" s="22">
        <v>10.02</v>
      </c>
      <c r="G110" s="22">
        <v>52.2</v>
      </c>
      <c r="H110" s="27" t="s">
        <v>52</v>
      </c>
    </row>
    <row r="111" spans="1:8" s="5" customFormat="1" x14ac:dyDescent="0.25">
      <c r="A111" s="83" t="s">
        <v>13</v>
      </c>
      <c r="B111" s="83"/>
      <c r="C111" s="72">
        <f>SUM(C104:C110)</f>
        <v>890</v>
      </c>
      <c r="D111" s="72">
        <f>SUM(D104:D110)</f>
        <v>29.430000000000003</v>
      </c>
      <c r="E111" s="72">
        <f>SUM(E104:E110)</f>
        <v>32.890000000000008</v>
      </c>
      <c r="F111" s="72">
        <f>SUM(F104:F110)</f>
        <v>132.56</v>
      </c>
      <c r="G111" s="72">
        <f>SUM(G104:G110)</f>
        <v>931.71</v>
      </c>
      <c r="H111" s="28"/>
    </row>
    <row r="112" spans="1:8" x14ac:dyDescent="0.25">
      <c r="A112" s="83" t="s">
        <v>14</v>
      </c>
      <c r="B112" s="16" t="s">
        <v>21</v>
      </c>
      <c r="C112" s="17">
        <v>200</v>
      </c>
      <c r="D112" s="22">
        <v>4.4000000000000004</v>
      </c>
      <c r="E112" s="22">
        <v>4</v>
      </c>
      <c r="F112" s="22">
        <v>18.600000000000001</v>
      </c>
      <c r="G112" s="22">
        <v>158</v>
      </c>
      <c r="H112" s="27" t="s">
        <v>52</v>
      </c>
    </row>
    <row r="113" spans="1:8" x14ac:dyDescent="0.25">
      <c r="A113" s="83"/>
      <c r="B113" s="25" t="s">
        <v>6</v>
      </c>
      <c r="C113" s="17">
        <v>100</v>
      </c>
      <c r="D113" s="22">
        <v>0.4</v>
      </c>
      <c r="E113" s="22">
        <v>0.4</v>
      </c>
      <c r="F113" s="22">
        <v>10.8</v>
      </c>
      <c r="G113" s="22">
        <v>47</v>
      </c>
      <c r="H113" s="27" t="s">
        <v>52</v>
      </c>
    </row>
    <row r="114" spans="1:8" x14ac:dyDescent="0.25">
      <c r="A114" s="83"/>
      <c r="B114" s="16" t="s">
        <v>65</v>
      </c>
      <c r="C114" s="17">
        <v>100</v>
      </c>
      <c r="D114" s="22">
        <v>5.68</v>
      </c>
      <c r="E114" s="22">
        <v>6.49</v>
      </c>
      <c r="F114" s="22">
        <v>30.8</v>
      </c>
      <c r="G114" s="22">
        <v>190.46</v>
      </c>
      <c r="H114" s="27">
        <v>414</v>
      </c>
    </row>
    <row r="115" spans="1:8" s="5" customFormat="1" x14ac:dyDescent="0.25">
      <c r="A115" s="83" t="s">
        <v>17</v>
      </c>
      <c r="B115" s="83"/>
      <c r="C115" s="72">
        <f>SUM(C112:C114)</f>
        <v>400</v>
      </c>
      <c r="D115" s="23">
        <f>SUM(D112:D114)</f>
        <v>10.48</v>
      </c>
      <c r="E115" s="23">
        <f t="shared" ref="E115:G115" si="17">SUM(E112:E114)</f>
        <v>10.89</v>
      </c>
      <c r="F115" s="23">
        <f t="shared" si="17"/>
        <v>60.2</v>
      </c>
      <c r="G115" s="23">
        <f t="shared" si="17"/>
        <v>395.46000000000004</v>
      </c>
      <c r="H115" s="28"/>
    </row>
    <row r="116" spans="1:8" s="5" customFormat="1" ht="13.8" thickBot="1" x14ac:dyDescent="0.3">
      <c r="A116" s="94" t="s">
        <v>18</v>
      </c>
      <c r="B116" s="94"/>
      <c r="C116" s="10">
        <f>C111+C115</f>
        <v>1290</v>
      </c>
      <c r="D116" s="10">
        <f t="shared" ref="D116:G116" si="18">D111+D115</f>
        <v>39.910000000000004</v>
      </c>
      <c r="E116" s="10">
        <f t="shared" si="18"/>
        <v>43.780000000000008</v>
      </c>
      <c r="F116" s="10">
        <f t="shared" si="18"/>
        <v>192.76</v>
      </c>
      <c r="G116" s="10">
        <f t="shared" si="18"/>
        <v>1327.17</v>
      </c>
      <c r="H116" s="32"/>
    </row>
    <row r="117" spans="1:8" s="5" customFormat="1" x14ac:dyDescent="0.25">
      <c r="A117" s="88" t="s">
        <v>35</v>
      </c>
      <c r="B117" s="89"/>
      <c r="C117" s="89"/>
      <c r="D117" s="89"/>
      <c r="E117" s="89"/>
      <c r="F117" s="89"/>
      <c r="G117" s="89"/>
      <c r="H117" s="90"/>
    </row>
    <row r="118" spans="1:8" x14ac:dyDescent="0.25">
      <c r="A118" s="91" t="s">
        <v>66</v>
      </c>
      <c r="B118" s="16" t="s">
        <v>88</v>
      </c>
      <c r="C118" s="17">
        <v>100</v>
      </c>
      <c r="D118" s="22">
        <v>1.48</v>
      </c>
      <c r="E118" s="22">
        <v>2.61</v>
      </c>
      <c r="F118" s="22">
        <v>9.8699999999999992</v>
      </c>
      <c r="G118" s="22">
        <v>68.73</v>
      </c>
      <c r="H118" s="27">
        <v>119</v>
      </c>
    </row>
    <row r="119" spans="1:8" x14ac:dyDescent="0.25">
      <c r="A119" s="92"/>
      <c r="B119" s="16" t="s">
        <v>98</v>
      </c>
      <c r="C119" s="17">
        <v>250</v>
      </c>
      <c r="D119" s="22">
        <v>3.2</v>
      </c>
      <c r="E119" s="22">
        <v>5.45</v>
      </c>
      <c r="F119" s="22">
        <v>17.100000000000001</v>
      </c>
      <c r="G119" s="22">
        <v>130.97999999999999</v>
      </c>
      <c r="H119" s="27">
        <v>134</v>
      </c>
    </row>
    <row r="120" spans="1:8" x14ac:dyDescent="0.25">
      <c r="A120" s="92"/>
      <c r="B120" s="16" t="s">
        <v>113</v>
      </c>
      <c r="C120" s="17">
        <v>280</v>
      </c>
      <c r="D120" s="22">
        <v>21.49</v>
      </c>
      <c r="E120" s="22">
        <v>22.4</v>
      </c>
      <c r="F120" s="22">
        <v>76.650000000000006</v>
      </c>
      <c r="G120" s="22">
        <v>507.76</v>
      </c>
      <c r="H120" s="27" t="s">
        <v>131</v>
      </c>
    </row>
    <row r="121" spans="1:8" x14ac:dyDescent="0.25">
      <c r="A121" s="92"/>
      <c r="B121" s="16" t="s">
        <v>79</v>
      </c>
      <c r="C121" s="17">
        <v>200</v>
      </c>
      <c r="D121" s="22">
        <v>0.14000000000000001</v>
      </c>
      <c r="E121" s="22">
        <v>0.06</v>
      </c>
      <c r="F121" s="22">
        <v>8</v>
      </c>
      <c r="G121" s="22">
        <v>32.700000000000003</v>
      </c>
      <c r="H121" s="27" t="s">
        <v>124</v>
      </c>
    </row>
    <row r="122" spans="1:8" x14ac:dyDescent="0.25">
      <c r="A122" s="92"/>
      <c r="B122" s="16" t="s">
        <v>72</v>
      </c>
      <c r="C122" s="17">
        <v>30</v>
      </c>
      <c r="D122" s="22">
        <v>1.98</v>
      </c>
      <c r="E122" s="22">
        <v>0.27</v>
      </c>
      <c r="F122" s="22">
        <v>11.4</v>
      </c>
      <c r="G122" s="22">
        <v>59.7</v>
      </c>
      <c r="H122" s="27" t="s">
        <v>52</v>
      </c>
    </row>
    <row r="123" spans="1:8" x14ac:dyDescent="0.25">
      <c r="A123" s="93"/>
      <c r="B123" s="16" t="s">
        <v>12</v>
      </c>
      <c r="C123" s="17">
        <v>30</v>
      </c>
      <c r="D123" s="22">
        <v>1.98</v>
      </c>
      <c r="E123" s="22">
        <v>0.36</v>
      </c>
      <c r="F123" s="22">
        <v>10.02</v>
      </c>
      <c r="G123" s="22">
        <v>52.2</v>
      </c>
      <c r="H123" s="27" t="s">
        <v>52</v>
      </c>
    </row>
    <row r="124" spans="1:8" s="5" customFormat="1" x14ac:dyDescent="0.25">
      <c r="A124" s="83" t="s">
        <v>13</v>
      </c>
      <c r="B124" s="83"/>
      <c r="C124" s="72">
        <f>SUM(C118:C123)</f>
        <v>890</v>
      </c>
      <c r="D124" s="72">
        <f>SUM(D118:D123)</f>
        <v>30.27</v>
      </c>
      <c r="E124" s="72">
        <f>SUM(E118:E123)</f>
        <v>31.15</v>
      </c>
      <c r="F124" s="72">
        <f>SUM(F118:F123)</f>
        <v>133.04000000000002</v>
      </c>
      <c r="G124" s="72">
        <f>SUM(G118:G123)</f>
        <v>852.07000000000016</v>
      </c>
      <c r="H124" s="28"/>
    </row>
    <row r="125" spans="1:8" x14ac:dyDescent="0.25">
      <c r="A125" s="83" t="s">
        <v>14</v>
      </c>
      <c r="B125" s="16" t="s">
        <v>31</v>
      </c>
      <c r="C125" s="17">
        <v>200</v>
      </c>
      <c r="D125" s="22">
        <v>0.2</v>
      </c>
      <c r="E125" s="22">
        <v>0.2</v>
      </c>
      <c r="F125" s="22">
        <v>18.8</v>
      </c>
      <c r="G125" s="22">
        <v>100</v>
      </c>
      <c r="H125" s="27">
        <v>592</v>
      </c>
    </row>
    <row r="126" spans="1:8" x14ac:dyDescent="0.25">
      <c r="A126" s="83"/>
      <c r="B126" s="25" t="s">
        <v>6</v>
      </c>
      <c r="C126" s="17">
        <v>100</v>
      </c>
      <c r="D126" s="22">
        <v>0.4</v>
      </c>
      <c r="E126" s="22">
        <v>0.4</v>
      </c>
      <c r="F126" s="22">
        <v>10.8</v>
      </c>
      <c r="G126" s="22">
        <v>47</v>
      </c>
      <c r="H126" s="27" t="s">
        <v>52</v>
      </c>
    </row>
    <row r="127" spans="1:8" x14ac:dyDescent="0.25">
      <c r="A127" s="83"/>
      <c r="B127" s="16" t="s">
        <v>64</v>
      </c>
      <c r="C127" s="17">
        <v>100</v>
      </c>
      <c r="D127" s="22">
        <v>9.6999999999999993</v>
      </c>
      <c r="E127" s="22">
        <v>10.3</v>
      </c>
      <c r="F127" s="22">
        <v>30.5</v>
      </c>
      <c r="G127" s="22">
        <v>241.36</v>
      </c>
      <c r="H127" s="27">
        <v>543</v>
      </c>
    </row>
    <row r="128" spans="1:8" s="5" customFormat="1" x14ac:dyDescent="0.25">
      <c r="A128" s="83" t="s">
        <v>17</v>
      </c>
      <c r="B128" s="83"/>
      <c r="C128" s="72">
        <f>SUM(C125:C127)</f>
        <v>400</v>
      </c>
      <c r="D128" s="23">
        <f>SUM(D125:D127)</f>
        <v>10.299999999999999</v>
      </c>
      <c r="E128" s="23">
        <f t="shared" ref="E128:G128" si="19">SUM(E125:E127)</f>
        <v>10.9</v>
      </c>
      <c r="F128" s="23">
        <f t="shared" si="19"/>
        <v>60.1</v>
      </c>
      <c r="G128" s="23">
        <f t="shared" si="19"/>
        <v>388.36</v>
      </c>
      <c r="H128" s="28"/>
    </row>
    <row r="129" spans="1:8" s="5" customFormat="1" ht="13.8" thickBot="1" x14ac:dyDescent="0.3">
      <c r="A129" s="94" t="s">
        <v>18</v>
      </c>
      <c r="B129" s="94"/>
      <c r="C129" s="10">
        <f>C124+C128</f>
        <v>1290</v>
      </c>
      <c r="D129" s="10">
        <f t="shared" ref="D129:G129" si="20">D124+D128</f>
        <v>40.57</v>
      </c>
      <c r="E129" s="10">
        <f t="shared" si="20"/>
        <v>42.05</v>
      </c>
      <c r="F129" s="10">
        <f t="shared" si="20"/>
        <v>193.14000000000001</v>
      </c>
      <c r="G129" s="10">
        <f t="shared" si="20"/>
        <v>1240.4300000000003</v>
      </c>
      <c r="H129" s="32"/>
    </row>
    <row r="130" spans="1:8" s="5" customFormat="1" x14ac:dyDescent="0.25">
      <c r="A130" s="100" t="s">
        <v>37</v>
      </c>
      <c r="B130" s="101"/>
      <c r="C130" s="101"/>
      <c r="D130" s="101"/>
      <c r="E130" s="101"/>
      <c r="F130" s="101"/>
      <c r="G130" s="101"/>
      <c r="H130" s="102"/>
    </row>
    <row r="131" spans="1:8" x14ac:dyDescent="0.25">
      <c r="A131" s="91" t="s">
        <v>66</v>
      </c>
      <c r="B131" s="49" t="s">
        <v>86</v>
      </c>
      <c r="C131" s="37">
        <v>100</v>
      </c>
      <c r="D131" s="37">
        <v>1.32</v>
      </c>
      <c r="E131" s="37">
        <v>0.1</v>
      </c>
      <c r="F131" s="37">
        <v>7</v>
      </c>
      <c r="G131" s="37">
        <v>35.35</v>
      </c>
      <c r="H131" s="27">
        <v>16</v>
      </c>
    </row>
    <row r="132" spans="1:8" x14ac:dyDescent="0.25">
      <c r="A132" s="92"/>
      <c r="B132" s="41" t="s">
        <v>107</v>
      </c>
      <c r="C132" s="42">
        <v>250</v>
      </c>
      <c r="D132" s="22">
        <v>3.15</v>
      </c>
      <c r="E132" s="22">
        <v>6.73</v>
      </c>
      <c r="F132" s="22">
        <v>8.65</v>
      </c>
      <c r="G132" s="22">
        <v>144.85</v>
      </c>
      <c r="H132" s="27">
        <v>157</v>
      </c>
    </row>
    <row r="133" spans="1:8" x14ac:dyDescent="0.25">
      <c r="A133" s="92"/>
      <c r="B133" s="41" t="s">
        <v>101</v>
      </c>
      <c r="C133" s="42">
        <v>100</v>
      </c>
      <c r="D133" s="22">
        <v>11.88</v>
      </c>
      <c r="E133" s="22">
        <v>16.63</v>
      </c>
      <c r="F133" s="22">
        <v>20.94</v>
      </c>
      <c r="G133" s="22">
        <v>273.89</v>
      </c>
      <c r="H133" s="27">
        <v>372</v>
      </c>
    </row>
    <row r="134" spans="1:8" x14ac:dyDescent="0.25">
      <c r="A134" s="92"/>
      <c r="B134" s="16" t="s">
        <v>71</v>
      </c>
      <c r="C134" s="17">
        <v>20</v>
      </c>
      <c r="D134" s="22">
        <v>0.12</v>
      </c>
      <c r="E134" s="22">
        <v>0.75</v>
      </c>
      <c r="F134" s="22">
        <v>1.07</v>
      </c>
      <c r="G134" s="22">
        <v>11.5</v>
      </c>
      <c r="H134" s="27">
        <v>453</v>
      </c>
    </row>
    <row r="135" spans="1:8" x14ac:dyDescent="0.25">
      <c r="A135" s="92"/>
      <c r="B135" s="16" t="s">
        <v>133</v>
      </c>
      <c r="C135" s="17">
        <v>180</v>
      </c>
      <c r="D135" s="22">
        <v>9.49</v>
      </c>
      <c r="E135" s="22">
        <v>4.0999999999999996</v>
      </c>
      <c r="F135" s="22">
        <v>50.42</v>
      </c>
      <c r="G135" s="22">
        <v>262.22000000000003</v>
      </c>
      <c r="H135" s="27">
        <v>243</v>
      </c>
    </row>
    <row r="136" spans="1:8" x14ac:dyDescent="0.25">
      <c r="A136" s="92"/>
      <c r="B136" s="16" t="s">
        <v>11</v>
      </c>
      <c r="C136" s="17">
        <v>200</v>
      </c>
      <c r="D136" s="22">
        <v>0.08</v>
      </c>
      <c r="E136" s="22"/>
      <c r="F136" s="22">
        <v>10.62</v>
      </c>
      <c r="G136" s="22">
        <v>40.44</v>
      </c>
      <c r="H136" s="27">
        <v>508</v>
      </c>
    </row>
    <row r="137" spans="1:8" x14ac:dyDescent="0.25">
      <c r="A137" s="92"/>
      <c r="B137" s="16" t="s">
        <v>72</v>
      </c>
      <c r="C137" s="17">
        <v>30</v>
      </c>
      <c r="D137" s="22">
        <v>1.98</v>
      </c>
      <c r="E137" s="22">
        <v>0.27</v>
      </c>
      <c r="F137" s="22">
        <v>11.4</v>
      </c>
      <c r="G137" s="22">
        <v>59.7</v>
      </c>
      <c r="H137" s="27" t="s">
        <v>52</v>
      </c>
    </row>
    <row r="138" spans="1:8" x14ac:dyDescent="0.25">
      <c r="A138" s="93"/>
      <c r="B138" s="16" t="s">
        <v>12</v>
      </c>
      <c r="C138" s="17">
        <v>30</v>
      </c>
      <c r="D138" s="22">
        <v>1.98</v>
      </c>
      <c r="E138" s="22">
        <v>0.36</v>
      </c>
      <c r="F138" s="22">
        <v>10.02</v>
      </c>
      <c r="G138" s="22">
        <v>52.2</v>
      </c>
      <c r="H138" s="27" t="s">
        <v>52</v>
      </c>
    </row>
    <row r="139" spans="1:8" s="5" customFormat="1" x14ac:dyDescent="0.25">
      <c r="A139" s="83" t="s">
        <v>13</v>
      </c>
      <c r="B139" s="83"/>
      <c r="C139" s="72">
        <f>SUM(C131:C138)</f>
        <v>910</v>
      </c>
      <c r="D139" s="72">
        <f>SUM(D131:D138)</f>
        <v>30</v>
      </c>
      <c r="E139" s="72">
        <f>SUM(E131:E138)</f>
        <v>28.94</v>
      </c>
      <c r="F139" s="72">
        <f>SUM(F131:F138)</f>
        <v>120.12000000000002</v>
      </c>
      <c r="G139" s="72">
        <f>SUM(G131:G138)</f>
        <v>880.15000000000009</v>
      </c>
      <c r="H139" s="28"/>
    </row>
    <row r="140" spans="1:8" x14ac:dyDescent="0.25">
      <c r="A140" s="83" t="s">
        <v>14</v>
      </c>
      <c r="B140" s="16" t="s">
        <v>27</v>
      </c>
      <c r="C140" s="17">
        <v>200</v>
      </c>
      <c r="D140" s="22">
        <v>0.12</v>
      </c>
      <c r="E140" s="22">
        <v>0.02</v>
      </c>
      <c r="F140" s="22">
        <v>8.58</v>
      </c>
      <c r="G140" s="22">
        <v>34.340000000000003</v>
      </c>
      <c r="H140" s="27" t="s">
        <v>161</v>
      </c>
    </row>
    <row r="141" spans="1:8" x14ac:dyDescent="0.25">
      <c r="A141" s="83"/>
      <c r="B141" s="25" t="s">
        <v>6</v>
      </c>
      <c r="C141" s="17">
        <v>100</v>
      </c>
      <c r="D141" s="22">
        <v>0.4</v>
      </c>
      <c r="E141" s="22">
        <v>0.4</v>
      </c>
      <c r="F141" s="22">
        <v>10.8</v>
      </c>
      <c r="G141" s="22">
        <v>47</v>
      </c>
      <c r="H141" s="27" t="s">
        <v>52</v>
      </c>
    </row>
    <row r="142" spans="1:8" x14ac:dyDescent="0.25">
      <c r="A142" s="83"/>
      <c r="B142" s="25" t="s">
        <v>63</v>
      </c>
      <c r="C142" s="17">
        <v>100</v>
      </c>
      <c r="D142" s="22">
        <v>10.199999999999999</v>
      </c>
      <c r="E142" s="22">
        <v>9.6</v>
      </c>
      <c r="F142" s="22">
        <v>35.200000000000003</v>
      </c>
      <c r="G142" s="22">
        <v>263.39999999999998</v>
      </c>
      <c r="H142" s="27">
        <v>270</v>
      </c>
    </row>
    <row r="143" spans="1:8" s="5" customFormat="1" x14ac:dyDescent="0.25">
      <c r="A143" s="83" t="s">
        <v>17</v>
      </c>
      <c r="B143" s="83"/>
      <c r="C143" s="72">
        <f>SUM(C140:C142)</f>
        <v>400</v>
      </c>
      <c r="D143" s="23">
        <f>SUM(D140:D142)</f>
        <v>10.719999999999999</v>
      </c>
      <c r="E143" s="23">
        <f t="shared" ref="E143:G143" si="21">SUM(E140:E142)</f>
        <v>10.02</v>
      </c>
      <c r="F143" s="23">
        <f t="shared" si="21"/>
        <v>54.580000000000005</v>
      </c>
      <c r="G143" s="23">
        <f t="shared" si="21"/>
        <v>344.74</v>
      </c>
      <c r="H143" s="28"/>
    </row>
    <row r="144" spans="1:8" s="5" customFormat="1" ht="13.8" thickBot="1" x14ac:dyDescent="0.3">
      <c r="A144" s="94" t="s">
        <v>18</v>
      </c>
      <c r="B144" s="94"/>
      <c r="C144" s="10">
        <f>C143+C139</f>
        <v>1310</v>
      </c>
      <c r="D144" s="10">
        <f t="shared" ref="D144:G144" si="22">D143+D139</f>
        <v>40.72</v>
      </c>
      <c r="E144" s="10">
        <f t="shared" si="22"/>
        <v>38.96</v>
      </c>
      <c r="F144" s="10">
        <f t="shared" si="22"/>
        <v>174.70000000000002</v>
      </c>
      <c r="G144" s="10">
        <f t="shared" si="22"/>
        <v>1224.8900000000001</v>
      </c>
      <c r="H144" s="32"/>
    </row>
    <row r="145" spans="1:8" s="5" customFormat="1" x14ac:dyDescent="0.25">
      <c r="A145" s="88" t="s">
        <v>118</v>
      </c>
      <c r="B145" s="89"/>
      <c r="C145" s="89"/>
      <c r="D145" s="89"/>
      <c r="E145" s="89"/>
      <c r="F145" s="89"/>
      <c r="G145" s="89"/>
      <c r="H145" s="90"/>
    </row>
    <row r="146" spans="1:8" x14ac:dyDescent="0.25">
      <c r="A146" s="91" t="s">
        <v>66</v>
      </c>
      <c r="B146" s="49" t="s">
        <v>80</v>
      </c>
      <c r="C146" s="37">
        <v>100</v>
      </c>
      <c r="D146" s="37">
        <v>1.5</v>
      </c>
      <c r="E146" s="37">
        <v>0.1</v>
      </c>
      <c r="F146" s="37">
        <v>8.8000000000000007</v>
      </c>
      <c r="G146" s="37">
        <v>42</v>
      </c>
      <c r="H146" s="27">
        <v>17</v>
      </c>
    </row>
    <row r="147" spans="1:8" x14ac:dyDescent="0.25">
      <c r="A147" s="92"/>
      <c r="B147" s="16" t="s">
        <v>102</v>
      </c>
      <c r="C147" s="17">
        <v>250</v>
      </c>
      <c r="D147" s="22">
        <v>2.8</v>
      </c>
      <c r="E147" s="22">
        <v>5.28</v>
      </c>
      <c r="F147" s="22">
        <v>9.25</v>
      </c>
      <c r="G147" s="22">
        <v>106.58</v>
      </c>
      <c r="H147" s="27">
        <v>142</v>
      </c>
    </row>
    <row r="148" spans="1:8" x14ac:dyDescent="0.25">
      <c r="A148" s="92"/>
      <c r="B148" s="16" t="s">
        <v>84</v>
      </c>
      <c r="C148" s="17">
        <v>100</v>
      </c>
      <c r="D148" s="22">
        <v>12.67</v>
      </c>
      <c r="E148" s="22">
        <v>16.600000000000001</v>
      </c>
      <c r="F148" s="22">
        <v>22.11</v>
      </c>
      <c r="G148" s="22">
        <v>291.77999999999997</v>
      </c>
      <c r="H148" s="27">
        <v>412</v>
      </c>
    </row>
    <row r="149" spans="1:8" x14ac:dyDescent="0.25">
      <c r="A149" s="92"/>
      <c r="B149" s="16" t="s">
        <v>78</v>
      </c>
      <c r="C149" s="17">
        <v>180</v>
      </c>
      <c r="D149" s="22">
        <v>7.55</v>
      </c>
      <c r="E149" s="22">
        <v>5.35</v>
      </c>
      <c r="F149" s="22">
        <v>43.25</v>
      </c>
      <c r="G149" s="22">
        <v>219.2</v>
      </c>
      <c r="H149" s="27">
        <v>312</v>
      </c>
    </row>
    <row r="150" spans="1:8" x14ac:dyDescent="0.25">
      <c r="A150" s="92"/>
      <c r="B150" s="16" t="s">
        <v>26</v>
      </c>
      <c r="C150" s="17">
        <v>200</v>
      </c>
      <c r="D150" s="22">
        <v>0.32</v>
      </c>
      <c r="E150" s="22">
        <v>0.14000000000000001</v>
      </c>
      <c r="F150" s="22">
        <v>11.46</v>
      </c>
      <c r="G150" s="22">
        <v>48.32</v>
      </c>
      <c r="H150" s="27">
        <v>519</v>
      </c>
    </row>
    <row r="151" spans="1:8" x14ac:dyDescent="0.25">
      <c r="A151" s="92"/>
      <c r="B151" s="16" t="s">
        <v>72</v>
      </c>
      <c r="C151" s="17">
        <v>30</v>
      </c>
      <c r="D151" s="22">
        <v>1.98</v>
      </c>
      <c r="E151" s="22">
        <v>0.27</v>
      </c>
      <c r="F151" s="22">
        <v>11.4</v>
      </c>
      <c r="G151" s="22">
        <v>59.7</v>
      </c>
      <c r="H151" s="27" t="s">
        <v>52</v>
      </c>
    </row>
    <row r="152" spans="1:8" x14ac:dyDescent="0.25">
      <c r="A152" s="93"/>
      <c r="B152" s="16" t="s">
        <v>12</v>
      </c>
      <c r="C152" s="17">
        <v>30</v>
      </c>
      <c r="D152" s="22">
        <v>1.98</v>
      </c>
      <c r="E152" s="22">
        <v>0.36</v>
      </c>
      <c r="F152" s="22">
        <v>10.02</v>
      </c>
      <c r="G152" s="22">
        <v>52.2</v>
      </c>
      <c r="H152" s="27" t="s">
        <v>52</v>
      </c>
    </row>
    <row r="153" spans="1:8" s="5" customFormat="1" x14ac:dyDescent="0.25">
      <c r="A153" s="83" t="s">
        <v>13</v>
      </c>
      <c r="B153" s="83"/>
      <c r="C153" s="72">
        <f>SUM(C146:C152)</f>
        <v>890</v>
      </c>
      <c r="D153" s="72">
        <f>SUM(D146:D152)</f>
        <v>28.8</v>
      </c>
      <c r="E153" s="72">
        <f>SUM(E146:E152)</f>
        <v>28.099999999999998</v>
      </c>
      <c r="F153" s="72">
        <f>SUM(F146:F152)</f>
        <v>116.29</v>
      </c>
      <c r="G153" s="72">
        <f>SUM(G146:G152)</f>
        <v>819.78000000000009</v>
      </c>
      <c r="H153" s="28"/>
    </row>
    <row r="154" spans="1:8" x14ac:dyDescent="0.25">
      <c r="A154" s="83" t="s">
        <v>14</v>
      </c>
      <c r="B154" s="16" t="s">
        <v>15</v>
      </c>
      <c r="C154" s="17">
        <v>200</v>
      </c>
      <c r="D154" s="24"/>
      <c r="E154" s="22"/>
      <c r="F154" s="22">
        <v>15</v>
      </c>
      <c r="G154" s="22">
        <v>95</v>
      </c>
      <c r="H154" s="27">
        <v>614</v>
      </c>
    </row>
    <row r="155" spans="1:8" x14ac:dyDescent="0.25">
      <c r="A155" s="83"/>
      <c r="B155" s="25" t="s">
        <v>6</v>
      </c>
      <c r="C155" s="17">
        <v>100</v>
      </c>
      <c r="D155" s="22">
        <v>0.4</v>
      </c>
      <c r="E155" s="22">
        <v>0.4</v>
      </c>
      <c r="F155" s="22">
        <v>10.8</v>
      </c>
      <c r="G155" s="22">
        <v>47</v>
      </c>
      <c r="H155" s="27" t="s">
        <v>52</v>
      </c>
    </row>
    <row r="156" spans="1:8" x14ac:dyDescent="0.25">
      <c r="A156" s="83"/>
      <c r="B156" s="16" t="s">
        <v>16</v>
      </c>
      <c r="C156" s="37">
        <v>100</v>
      </c>
      <c r="D156" s="22">
        <v>9.6</v>
      </c>
      <c r="E156" s="22">
        <v>9.6999999999999993</v>
      </c>
      <c r="F156" s="22">
        <v>29.65</v>
      </c>
      <c r="G156" s="22">
        <v>192.26</v>
      </c>
      <c r="H156" s="27" t="s">
        <v>162</v>
      </c>
    </row>
    <row r="157" spans="1:8" s="5" customFormat="1" x14ac:dyDescent="0.25">
      <c r="A157" s="83" t="s">
        <v>17</v>
      </c>
      <c r="B157" s="83"/>
      <c r="C157" s="72">
        <f>SUM(C154:C156)</f>
        <v>400</v>
      </c>
      <c r="D157" s="23">
        <f>SUM(D154:D156)</f>
        <v>10</v>
      </c>
      <c r="E157" s="23">
        <f t="shared" ref="E157:G157" si="23">SUM(E154:E156)</f>
        <v>10.1</v>
      </c>
      <c r="F157" s="23">
        <f t="shared" si="23"/>
        <v>55.45</v>
      </c>
      <c r="G157" s="23">
        <f t="shared" si="23"/>
        <v>334.26</v>
      </c>
      <c r="H157" s="28"/>
    </row>
    <row r="158" spans="1:8" s="5" customFormat="1" ht="13.8" thickBot="1" x14ac:dyDescent="0.3">
      <c r="A158" s="94" t="s">
        <v>18</v>
      </c>
      <c r="B158" s="94"/>
      <c r="C158" s="10">
        <f>C153+C157</f>
        <v>1290</v>
      </c>
      <c r="D158" s="10">
        <f t="shared" ref="D158:G158" si="24">D153+D157</f>
        <v>38.799999999999997</v>
      </c>
      <c r="E158" s="10">
        <f t="shared" si="24"/>
        <v>38.199999999999996</v>
      </c>
      <c r="F158" s="10">
        <f t="shared" si="24"/>
        <v>171.74</v>
      </c>
      <c r="G158" s="10">
        <f t="shared" si="24"/>
        <v>1154.04</v>
      </c>
      <c r="H158" s="32"/>
    </row>
    <row r="159" spans="1:8" s="5" customFormat="1" x14ac:dyDescent="0.25">
      <c r="A159" s="88" t="s">
        <v>119</v>
      </c>
      <c r="B159" s="89"/>
      <c r="C159" s="89"/>
      <c r="D159" s="89"/>
      <c r="E159" s="89"/>
      <c r="F159" s="89"/>
      <c r="G159" s="89"/>
      <c r="H159" s="90"/>
    </row>
    <row r="160" spans="1:8" s="5" customFormat="1" x14ac:dyDescent="0.25">
      <c r="A160" s="95" t="s">
        <v>66</v>
      </c>
      <c r="B160" s="49" t="s">
        <v>77</v>
      </c>
      <c r="C160" s="37">
        <v>100</v>
      </c>
      <c r="D160" s="37">
        <v>1.2</v>
      </c>
      <c r="E160" s="37">
        <v>5</v>
      </c>
      <c r="F160" s="37">
        <v>7.4</v>
      </c>
      <c r="G160" s="37">
        <v>97</v>
      </c>
      <c r="H160" s="37" t="s">
        <v>52</v>
      </c>
    </row>
    <row r="161" spans="1:8" s="5" customFormat="1" x14ac:dyDescent="0.25">
      <c r="A161" s="96"/>
      <c r="B161" s="16" t="s">
        <v>91</v>
      </c>
      <c r="C161" s="17">
        <v>250</v>
      </c>
      <c r="D161" s="22">
        <v>2.78</v>
      </c>
      <c r="E161" s="22">
        <v>4.38</v>
      </c>
      <c r="F161" s="22">
        <v>11.12</v>
      </c>
      <c r="G161" s="22">
        <v>105.25</v>
      </c>
      <c r="H161" s="27">
        <v>128</v>
      </c>
    </row>
    <row r="162" spans="1:8" s="5" customFormat="1" x14ac:dyDescent="0.25">
      <c r="A162" s="96"/>
      <c r="B162" s="16" t="s">
        <v>112</v>
      </c>
      <c r="C162" s="17">
        <v>100</v>
      </c>
      <c r="D162" s="22">
        <v>15.51</v>
      </c>
      <c r="E162" s="22">
        <v>14.6</v>
      </c>
      <c r="F162" s="22">
        <v>25</v>
      </c>
      <c r="G162" s="22">
        <v>260.27</v>
      </c>
      <c r="H162" s="27">
        <v>367</v>
      </c>
    </row>
    <row r="163" spans="1:8" s="5" customFormat="1" x14ac:dyDescent="0.25">
      <c r="A163" s="96"/>
      <c r="B163" s="16" t="s">
        <v>97</v>
      </c>
      <c r="C163" s="17">
        <v>180</v>
      </c>
      <c r="D163" s="22">
        <v>4.6399999999999997</v>
      </c>
      <c r="E163" s="22">
        <v>5.64</v>
      </c>
      <c r="F163" s="22">
        <v>48.1</v>
      </c>
      <c r="G163" s="22">
        <v>261.64</v>
      </c>
      <c r="H163" s="27">
        <v>414</v>
      </c>
    </row>
    <row r="164" spans="1:8" s="5" customFormat="1" x14ac:dyDescent="0.25">
      <c r="A164" s="96"/>
      <c r="B164" s="16" t="s">
        <v>11</v>
      </c>
      <c r="C164" s="17">
        <v>200</v>
      </c>
      <c r="D164" s="22">
        <v>0.08</v>
      </c>
      <c r="E164" s="22"/>
      <c r="F164" s="22">
        <v>10.62</v>
      </c>
      <c r="G164" s="22">
        <v>40.44</v>
      </c>
      <c r="H164" s="27">
        <v>508</v>
      </c>
    </row>
    <row r="165" spans="1:8" s="5" customFormat="1" x14ac:dyDescent="0.25">
      <c r="A165" s="96"/>
      <c r="B165" s="16" t="s">
        <v>72</v>
      </c>
      <c r="C165" s="17">
        <v>30</v>
      </c>
      <c r="D165" s="22">
        <v>1.98</v>
      </c>
      <c r="E165" s="22">
        <v>0.27</v>
      </c>
      <c r="F165" s="22">
        <v>11.4</v>
      </c>
      <c r="G165" s="22">
        <v>59.7</v>
      </c>
      <c r="H165" s="27" t="s">
        <v>52</v>
      </c>
    </row>
    <row r="166" spans="1:8" s="5" customFormat="1" x14ac:dyDescent="0.25">
      <c r="A166" s="97"/>
      <c r="B166" s="16" t="s">
        <v>12</v>
      </c>
      <c r="C166" s="17">
        <v>30</v>
      </c>
      <c r="D166" s="22">
        <v>1.98</v>
      </c>
      <c r="E166" s="22">
        <v>0.36</v>
      </c>
      <c r="F166" s="22">
        <v>10.02</v>
      </c>
      <c r="G166" s="22">
        <v>52.2</v>
      </c>
      <c r="H166" s="27" t="s">
        <v>52</v>
      </c>
    </row>
    <row r="167" spans="1:8" s="5" customFormat="1" x14ac:dyDescent="0.25">
      <c r="A167" s="83" t="s">
        <v>13</v>
      </c>
      <c r="B167" s="83"/>
      <c r="C167" s="72">
        <f>SUM(C160:C166)</f>
        <v>890</v>
      </c>
      <c r="D167" s="72">
        <f>SUM(D160:D166)</f>
        <v>28.169999999999998</v>
      </c>
      <c r="E167" s="72">
        <f>SUM(E160:E166)</f>
        <v>30.249999999999996</v>
      </c>
      <c r="F167" s="72">
        <f>SUM(F160:F166)</f>
        <v>123.66000000000001</v>
      </c>
      <c r="G167" s="72">
        <f>SUM(G160:G166)</f>
        <v>876.5</v>
      </c>
      <c r="H167" s="28"/>
    </row>
    <row r="168" spans="1:8" s="5" customFormat="1" x14ac:dyDescent="0.25">
      <c r="A168" s="103" t="s">
        <v>14</v>
      </c>
      <c r="B168" s="16" t="s">
        <v>21</v>
      </c>
      <c r="C168" s="17">
        <v>200</v>
      </c>
      <c r="D168" s="22">
        <v>4.4000000000000004</v>
      </c>
      <c r="E168" s="22">
        <v>4</v>
      </c>
      <c r="F168" s="22">
        <v>18.600000000000001</v>
      </c>
      <c r="G168" s="22">
        <v>158</v>
      </c>
      <c r="H168" s="27" t="s">
        <v>52</v>
      </c>
    </row>
    <row r="169" spans="1:8" s="5" customFormat="1" x14ac:dyDescent="0.25">
      <c r="A169" s="103"/>
      <c r="B169" s="25" t="s">
        <v>122</v>
      </c>
      <c r="C169" s="65">
        <v>150</v>
      </c>
      <c r="D169" s="22">
        <v>3.1</v>
      </c>
      <c r="E169" s="22">
        <v>7.9</v>
      </c>
      <c r="F169" s="22">
        <v>39.799999999999997</v>
      </c>
      <c r="G169" s="22">
        <v>249</v>
      </c>
      <c r="H169" s="68">
        <v>223</v>
      </c>
    </row>
    <row r="170" spans="1:8" s="5" customFormat="1" x14ac:dyDescent="0.25">
      <c r="A170" s="83" t="s">
        <v>17</v>
      </c>
      <c r="B170" s="83"/>
      <c r="C170" s="72">
        <f>SUM(C168:C169)</f>
        <v>350</v>
      </c>
      <c r="D170" s="23">
        <f>SUM(D168:D169)</f>
        <v>7.5</v>
      </c>
      <c r="E170" s="23">
        <f>SUM(E168:E169)</f>
        <v>11.9</v>
      </c>
      <c r="F170" s="23">
        <f>SUM(F168:F169)</f>
        <v>58.4</v>
      </c>
      <c r="G170" s="23">
        <f>SUM(G168:G169)</f>
        <v>407</v>
      </c>
      <c r="H170" s="28"/>
    </row>
    <row r="171" spans="1:8" s="5" customFormat="1" ht="13.8" thickBot="1" x14ac:dyDescent="0.3">
      <c r="A171" s="94" t="s">
        <v>18</v>
      </c>
      <c r="B171" s="94"/>
      <c r="C171" s="10">
        <f>C167+C170</f>
        <v>1240</v>
      </c>
      <c r="D171" s="10">
        <f>D167+D170</f>
        <v>35.67</v>
      </c>
      <c r="E171" s="10">
        <f>E167+E170</f>
        <v>42.15</v>
      </c>
      <c r="F171" s="10">
        <f>F167+F170</f>
        <v>182.06</v>
      </c>
      <c r="G171" s="10">
        <f>G167+G170</f>
        <v>1283.5</v>
      </c>
      <c r="H171" s="32"/>
    </row>
    <row r="172" spans="1:8" s="5" customFormat="1" x14ac:dyDescent="0.25">
      <c r="A172" s="82" t="s">
        <v>39</v>
      </c>
      <c r="B172" s="82"/>
      <c r="C172" s="35">
        <f>C158+C144+C129+C116+C102+C74+C61+C48+C34+C20+C171+C88</f>
        <v>15440</v>
      </c>
      <c r="D172" s="35">
        <f t="shared" ref="D172:G172" si="25">D158+D144+D129+D116+D102+D74+D61+D48+D34+D20+D171+D88</f>
        <v>471.92</v>
      </c>
      <c r="E172" s="35">
        <f t="shared" si="25"/>
        <v>495.11</v>
      </c>
      <c r="F172" s="35">
        <f t="shared" si="25"/>
        <v>2205.75</v>
      </c>
      <c r="G172" s="35">
        <f t="shared" si="25"/>
        <v>14755.720000000003</v>
      </c>
      <c r="H172" s="34"/>
    </row>
    <row r="173" spans="1:8" s="5" customFormat="1" x14ac:dyDescent="0.25">
      <c r="A173" s="83" t="s">
        <v>40</v>
      </c>
      <c r="B173" s="83"/>
      <c r="C173" s="76">
        <f>C172/12</f>
        <v>1286.6666666666667</v>
      </c>
      <c r="D173" s="36">
        <f>D172/12</f>
        <v>39.326666666666668</v>
      </c>
      <c r="E173" s="36">
        <f t="shared" ref="E173:G173" si="26">E172/12</f>
        <v>41.259166666666665</v>
      </c>
      <c r="F173" s="36">
        <f t="shared" si="26"/>
        <v>183.8125</v>
      </c>
      <c r="G173" s="36">
        <f t="shared" si="26"/>
        <v>1229.6433333333337</v>
      </c>
      <c r="H173" s="28"/>
    </row>
    <row r="174" spans="1:8" s="13" customFormat="1" ht="30" customHeight="1" thickBot="1" x14ac:dyDescent="0.3">
      <c r="A174" s="84"/>
      <c r="B174" s="84"/>
      <c r="C174" s="12"/>
      <c r="D174" s="3"/>
      <c r="E174" s="3"/>
      <c r="F174" s="3"/>
      <c r="G174" s="3"/>
      <c r="H174" s="33"/>
    </row>
    <row r="175" spans="1:8" ht="105.6" x14ac:dyDescent="0.25">
      <c r="B175" s="50" t="s">
        <v>103</v>
      </c>
      <c r="C175" s="51" t="s">
        <v>41</v>
      </c>
      <c r="D175" s="52" t="s">
        <v>104</v>
      </c>
    </row>
    <row r="176" spans="1:8" x14ac:dyDescent="0.25">
      <c r="B176" s="53"/>
      <c r="C176" s="54"/>
      <c r="D176" s="55"/>
    </row>
    <row r="177" spans="1:8" x14ac:dyDescent="0.25">
      <c r="B177" s="53" t="s">
        <v>42</v>
      </c>
      <c r="C177" s="54">
        <v>800</v>
      </c>
      <c r="D177" s="55">
        <f>(C153+C139+C124+C111+C97+C69+C56+C43+C29+C15+C167+C84)/12</f>
        <v>895</v>
      </c>
    </row>
    <row r="178" spans="1:8" x14ac:dyDescent="0.25">
      <c r="B178" s="53" t="s">
        <v>43</v>
      </c>
      <c r="C178" s="54">
        <v>350</v>
      </c>
      <c r="D178" s="55">
        <f>(C157+C143+C115+C101+C73+C60+C47+C33+C19+C128+C170+C87)/12</f>
        <v>391.66666666666669</v>
      </c>
    </row>
    <row r="179" spans="1:8" ht="12.75" customHeight="1" thickBot="1" x14ac:dyDescent="0.3">
      <c r="A179" s="14"/>
      <c r="B179" s="56" t="s">
        <v>105</v>
      </c>
      <c r="C179" s="57">
        <f>SUM(C176:C178)</f>
        <v>1150</v>
      </c>
      <c r="D179" s="58">
        <f>SUM(D176:D178)</f>
        <v>1286.6666666666667</v>
      </c>
    </row>
    <row r="180" spans="1:8" ht="12.75" customHeight="1" x14ac:dyDescent="0.25">
      <c r="A180" s="14"/>
      <c r="B180" s="59"/>
      <c r="C180" s="60"/>
    </row>
    <row r="181" spans="1:8" ht="12.75" customHeight="1" x14ac:dyDescent="0.25">
      <c r="A181" s="14"/>
      <c r="B181" s="85" t="s">
        <v>152</v>
      </c>
      <c r="C181" s="86"/>
      <c r="D181" s="86"/>
      <c r="E181" s="86"/>
      <c r="F181" s="86"/>
      <c r="G181" s="87"/>
    </row>
    <row r="182" spans="1:8" ht="52.8" x14ac:dyDescent="0.25">
      <c r="A182" s="15"/>
      <c r="B182" s="77"/>
      <c r="C182" s="77" t="s">
        <v>140</v>
      </c>
      <c r="D182" s="77" t="s">
        <v>141</v>
      </c>
      <c r="E182" s="77" t="s">
        <v>142</v>
      </c>
      <c r="F182" s="77" t="s">
        <v>143</v>
      </c>
      <c r="G182" s="77" t="s">
        <v>144</v>
      </c>
    </row>
    <row r="183" spans="1:8" x14ac:dyDescent="0.25">
      <c r="B183" s="78" t="s">
        <v>145</v>
      </c>
      <c r="C183" s="79"/>
      <c r="D183" s="80">
        <v>90</v>
      </c>
      <c r="E183" s="80">
        <v>92</v>
      </c>
      <c r="F183" s="80">
        <v>383</v>
      </c>
      <c r="G183" s="80">
        <v>2720</v>
      </c>
    </row>
    <row r="184" spans="1:8" x14ac:dyDescent="0.25">
      <c r="B184" s="62"/>
      <c r="C184" s="63"/>
      <c r="D184" s="64"/>
      <c r="E184" s="64"/>
      <c r="F184" s="64"/>
      <c r="G184" s="64"/>
    </row>
    <row r="185" spans="1:8" x14ac:dyDescent="0.25">
      <c r="B185" s="47"/>
      <c r="C185" s="61"/>
      <c r="D185" s="29"/>
      <c r="E185" s="29"/>
      <c r="F185" s="27"/>
      <c r="G185" s="38"/>
    </row>
    <row r="186" spans="1:8" x14ac:dyDescent="0.25">
      <c r="B186" s="47" t="s">
        <v>54</v>
      </c>
      <c r="C186" s="48">
        <f>(C153+C139+C124+C111+C97+C69+C56+C43+C29+C15+C167+C84)/12</f>
        <v>895</v>
      </c>
      <c r="D186" s="48">
        <f>(D153+D139+D124+D111+D97+D69+D56+D43+D29+D15+D167+D84)/12</f>
        <v>29.305000000000003</v>
      </c>
      <c r="E186" s="48">
        <f t="shared" ref="E186:G186" si="27">(E153+E139+E124+E111+E97+E69+E56+E43+E29+E15+E167+E84)/12</f>
        <v>30.305833333333339</v>
      </c>
      <c r="F186" s="48">
        <f t="shared" si="27"/>
        <v>125.79916666666669</v>
      </c>
      <c r="G186" s="48">
        <f t="shared" si="27"/>
        <v>858.66666666666686</v>
      </c>
    </row>
    <row r="187" spans="1:8" ht="12.75" customHeight="1" x14ac:dyDescent="0.25">
      <c r="B187" s="62" t="s">
        <v>106</v>
      </c>
      <c r="C187" s="63">
        <v>800</v>
      </c>
      <c r="D187" s="64" t="s">
        <v>137</v>
      </c>
      <c r="E187" s="64" t="s">
        <v>138</v>
      </c>
      <c r="F187" s="64" t="s">
        <v>139</v>
      </c>
      <c r="G187" s="64" t="s">
        <v>151</v>
      </c>
    </row>
    <row r="188" spans="1:8" x14ac:dyDescent="0.25">
      <c r="B188" s="47" t="s">
        <v>55</v>
      </c>
      <c r="C188" s="61"/>
      <c r="D188" s="29"/>
      <c r="E188" s="29"/>
      <c r="F188" s="27"/>
      <c r="G188" s="38">
        <f>G186/2720</f>
        <v>0.31568627450980397</v>
      </c>
      <c r="H188"/>
    </row>
    <row r="189" spans="1:8" x14ac:dyDescent="0.25">
      <c r="B189" s="47" t="s">
        <v>45</v>
      </c>
      <c r="C189" s="48">
        <f>(C157+C143+C128+C115+C101+C73+C60+C47+C33+C19+C170+C87)/12</f>
        <v>391.66666666666669</v>
      </c>
      <c r="D189" s="48">
        <f>(D157+D143+D128+D115+D101+D73+D60+D47+D33+D19+D170+D87)/12</f>
        <v>10.021666666666667</v>
      </c>
      <c r="E189" s="48">
        <f t="shared" ref="E189:G189" si="28">(E157+E143+E128+E115+E101+E73+E60+E47+E33+E19+E170+E87)/12</f>
        <v>10.953333333333333</v>
      </c>
      <c r="F189" s="48">
        <f t="shared" si="28"/>
        <v>58.013333333333343</v>
      </c>
      <c r="G189" s="48">
        <f t="shared" si="28"/>
        <v>370.97666666666669</v>
      </c>
      <c r="H189"/>
    </row>
    <row r="190" spans="1:8" x14ac:dyDescent="0.25">
      <c r="B190" s="62" t="s">
        <v>106</v>
      </c>
      <c r="C190" s="63">
        <v>350</v>
      </c>
      <c r="D190" s="64" t="s">
        <v>154</v>
      </c>
      <c r="E190" s="64" t="s">
        <v>155</v>
      </c>
      <c r="F190" s="64" t="s">
        <v>156</v>
      </c>
      <c r="G190" s="64" t="s">
        <v>115</v>
      </c>
      <c r="H190"/>
    </row>
    <row r="191" spans="1:8" x14ac:dyDescent="0.25">
      <c r="B191" s="47" t="s">
        <v>57</v>
      </c>
      <c r="C191" s="65"/>
      <c r="D191" s="29"/>
      <c r="E191" s="29"/>
      <c r="F191" s="29"/>
      <c r="G191" s="39">
        <f>G189/2720</f>
        <v>0.13638848039215687</v>
      </c>
      <c r="H191"/>
    </row>
    <row r="192" spans="1:8" x14ac:dyDescent="0.25">
      <c r="B192" s="47" t="s">
        <v>56</v>
      </c>
      <c r="C192" s="48">
        <f>C189+C186+C183</f>
        <v>1286.6666666666667</v>
      </c>
      <c r="D192" s="48">
        <f>D189+D186</f>
        <v>39.326666666666668</v>
      </c>
      <c r="E192" s="48">
        <f>E189+E186</f>
        <v>41.259166666666673</v>
      </c>
      <c r="F192" s="48">
        <f>F189+F186</f>
        <v>183.81250000000003</v>
      </c>
      <c r="G192" s="48">
        <f>G189+G186</f>
        <v>1229.6433333333334</v>
      </c>
      <c r="H192"/>
    </row>
    <row r="193" spans="1:18" x14ac:dyDescent="0.25">
      <c r="B193" s="62" t="s">
        <v>106</v>
      </c>
      <c r="C193" s="63">
        <f>C190+C187</f>
        <v>1150</v>
      </c>
      <c r="D193" s="64" t="s">
        <v>157</v>
      </c>
      <c r="E193" s="64" t="s">
        <v>158</v>
      </c>
      <c r="F193" s="64" t="s">
        <v>159</v>
      </c>
      <c r="G193" s="64" t="s">
        <v>160</v>
      </c>
    </row>
    <row r="194" spans="1:18" x14ac:dyDescent="0.25">
      <c r="B194" s="47" t="s">
        <v>153</v>
      </c>
      <c r="C194" s="65"/>
      <c r="D194" s="81">
        <f>D192/D183</f>
        <v>0.436962962962963</v>
      </c>
      <c r="E194" s="81">
        <f t="shared" ref="E194:F194" si="29">E192/E183</f>
        <v>0.4484692028985508</v>
      </c>
      <c r="F194" s="81">
        <f t="shared" si="29"/>
        <v>0.47992819843342044</v>
      </c>
      <c r="G194" s="39">
        <f>G192/2720</f>
        <v>0.45207475490196081</v>
      </c>
    </row>
    <row r="195" spans="1:18" s="30" customFormat="1" x14ac:dyDescent="0.25">
      <c r="A195" s="9"/>
      <c r="B195" s="59"/>
      <c r="C195" s="66"/>
      <c r="D195" s="21"/>
      <c r="E195" s="21"/>
      <c r="F195" s="21"/>
      <c r="G195" s="21"/>
      <c r="I195"/>
      <c r="J195"/>
      <c r="K195"/>
      <c r="L195"/>
      <c r="M195"/>
      <c r="N195"/>
      <c r="O195"/>
      <c r="P195"/>
      <c r="Q195"/>
      <c r="R195"/>
    </row>
  </sheetData>
  <mergeCells count="82">
    <mergeCell ref="A131:A138"/>
    <mergeCell ref="A139:B139"/>
    <mergeCell ref="A140:A142"/>
    <mergeCell ref="A143:B143"/>
    <mergeCell ref="A144:B144"/>
    <mergeCell ref="A159:H159"/>
    <mergeCell ref="A160:A166"/>
    <mergeCell ref="A157:B157"/>
    <mergeCell ref="A158:B158"/>
    <mergeCell ref="A145:H145"/>
    <mergeCell ref="A146:A152"/>
    <mergeCell ref="A153:B153"/>
    <mergeCell ref="A154:A156"/>
    <mergeCell ref="A172:B172"/>
    <mergeCell ref="A173:B173"/>
    <mergeCell ref="A174:B174"/>
    <mergeCell ref="B181:G181"/>
    <mergeCell ref="A167:B167"/>
    <mergeCell ref="A168:A169"/>
    <mergeCell ref="A170:B170"/>
    <mergeCell ref="A171:B171"/>
    <mergeCell ref="A128:B128"/>
    <mergeCell ref="A129:B129"/>
    <mergeCell ref="A130:H130"/>
    <mergeCell ref="A115:B115"/>
    <mergeCell ref="A116:B116"/>
    <mergeCell ref="A117:H117"/>
    <mergeCell ref="A118:A123"/>
    <mergeCell ref="A124:B124"/>
    <mergeCell ref="A125:A127"/>
    <mergeCell ref="A103:H103"/>
    <mergeCell ref="A104:A110"/>
    <mergeCell ref="A111:B111"/>
    <mergeCell ref="A112:A114"/>
    <mergeCell ref="A90:A96"/>
    <mergeCell ref="A97:B97"/>
    <mergeCell ref="A98:A100"/>
    <mergeCell ref="A101:B101"/>
    <mergeCell ref="A102:B102"/>
    <mergeCell ref="A69:B69"/>
    <mergeCell ref="A70:A72"/>
    <mergeCell ref="A73:B73"/>
    <mergeCell ref="A74:B74"/>
    <mergeCell ref="A89:H89"/>
    <mergeCell ref="A88:B88"/>
    <mergeCell ref="A75:H75"/>
    <mergeCell ref="A76:A83"/>
    <mergeCell ref="A84:B84"/>
    <mergeCell ref="A85:A86"/>
    <mergeCell ref="A87:B87"/>
    <mergeCell ref="A60:B60"/>
    <mergeCell ref="A61:B61"/>
    <mergeCell ref="A62:H62"/>
    <mergeCell ref="A63:A68"/>
    <mergeCell ref="A49:H49"/>
    <mergeCell ref="A50:A55"/>
    <mergeCell ref="A56:B56"/>
    <mergeCell ref="A57:A59"/>
    <mergeCell ref="A36:A42"/>
    <mergeCell ref="A43:B43"/>
    <mergeCell ref="A44:A46"/>
    <mergeCell ref="A47:B47"/>
    <mergeCell ref="A48:B48"/>
    <mergeCell ref="A29:B29"/>
    <mergeCell ref="A30:A32"/>
    <mergeCell ref="A33:B33"/>
    <mergeCell ref="A34:B34"/>
    <mergeCell ref="A35:H35"/>
    <mergeCell ref="A19:B19"/>
    <mergeCell ref="A20:B20"/>
    <mergeCell ref="A21:H21"/>
    <mergeCell ref="A22:A28"/>
    <mergeCell ref="A6:H6"/>
    <mergeCell ref="A7:A14"/>
    <mergeCell ref="A15:B15"/>
    <mergeCell ref="A16:A18"/>
    <mergeCell ref="H4:H5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scale="67" orientation="portrait" r:id="rId1"/>
  <rowBreaks count="2" manualBreakCount="2">
    <brk id="61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смена</vt:lpstr>
      <vt:lpstr>2 смена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2024-09-03T06:05:18Z</cp:lastPrinted>
  <dcterms:created xsi:type="dcterms:W3CDTF">2010-09-29T09:10:17Z</dcterms:created>
  <dcterms:modified xsi:type="dcterms:W3CDTF">2025-01-29T02:17:09Z</dcterms:modified>
</cp:coreProperties>
</file>